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omments3.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Helen\Desktop\"/>
    </mc:Choice>
  </mc:AlternateContent>
  <bookViews>
    <workbookView xWindow="0" yWindow="0" windowWidth="19200" windowHeight="12180" firstSheet="6" activeTab="8"/>
  </bookViews>
  <sheets>
    <sheet name="identificatie" sheetId="21" r:id="rId1"/>
    <sheet name="activiteiten" sheetId="5" r:id="rId2"/>
    <sheet name="activiteiten-samenv" sheetId="29" state="hidden" r:id="rId3"/>
    <sheet name="personeel en medewerkers" sheetId="10" r:id="rId4"/>
    <sheet name="personeel-medew-samenv" sheetId="30" state="hidden" r:id="rId5"/>
    <sheet name="individuen-resultatenrekening" sheetId="25" r:id="rId6"/>
    <sheet name="organisaties-resultatenrekening" sheetId="20" r:id="rId7"/>
    <sheet name="organisaties - balans" sheetId="27" r:id="rId8"/>
    <sheet name="toelichting" sheetId="28" r:id="rId9"/>
  </sheets>
  <definedNames>
    <definedName name="_xlnm._FilterDatabase" localSheetId="1" hidden="1">activiteiten!$D$7:$D$314</definedName>
    <definedName name="_xlnm.Print_Area" localSheetId="1">activiteiten!$A$1:$K$320</definedName>
    <definedName name="_xlnm.Print_Area" localSheetId="7">'organisaties - balans'!$A$1:$G$117</definedName>
    <definedName name="_xlnm.Print_Area" localSheetId="6">'organisaties-resultatenrekening'!$A$1:$I$231</definedName>
    <definedName name="_xlnm.Print_Area" localSheetId="3">'personeel en medewerkers'!$A$1:$E$18</definedName>
    <definedName name="_xlnm.Criteria" localSheetId="1">activiteiten!$D$7:$D$314</definedName>
  </definedNames>
  <calcPr calcId="152511"/>
  <pivotCaches>
    <pivotCache cacheId="0" r:id="rId10"/>
    <pivotCache cacheId="1" r:id="rId11"/>
  </pivotCaches>
  <extLst>
    <ext xmlns:mx="http://schemas.microsoft.com/office/mac/excel/2008/main" uri="{7523E5D3-25F3-A5E0-1632-64F254C22452}">
      <mx:ArchID Flags="2"/>
    </ext>
  </extLst>
</workbook>
</file>

<file path=xl/calcChain.xml><?xml version="1.0" encoding="utf-8"?>
<calcChain xmlns="http://schemas.openxmlformats.org/spreadsheetml/2006/main">
  <c r="E361" i="5" l="1"/>
  <c r="E362" i="5"/>
  <c r="E363" i="5"/>
  <c r="H361" i="5"/>
  <c r="H362" i="5"/>
  <c r="H363" i="5"/>
  <c r="E360" i="5"/>
  <c r="H360" i="5"/>
  <c r="E359" i="5"/>
  <c r="H359" i="5"/>
  <c r="H358" i="5"/>
  <c r="E358" i="5"/>
  <c r="H357" i="5"/>
  <c r="E357" i="5"/>
  <c r="E356" i="5"/>
  <c r="H356" i="5"/>
  <c r="H355" i="5"/>
  <c r="H354" i="5"/>
  <c r="E354" i="5"/>
  <c r="H333" i="5"/>
  <c r="E333" i="5"/>
  <c r="E318" i="5" l="1"/>
  <c r="E319" i="5"/>
  <c r="H318" i="5"/>
  <c r="H319" i="5"/>
  <c r="H351" i="5"/>
  <c r="H350" i="5"/>
  <c r="H349" i="5"/>
  <c r="H348" i="5"/>
  <c r="H347" i="5"/>
  <c r="H346" i="5"/>
  <c r="H345" i="5"/>
  <c r="H344" i="5"/>
  <c r="H343" i="5"/>
  <c r="H342" i="5"/>
  <c r="H327" i="5"/>
  <c r="H322" i="5"/>
  <c r="H321" i="5"/>
  <c r="H320" i="5"/>
  <c r="H352" i="5" l="1"/>
  <c r="E327" i="5"/>
  <c r="E336" i="5"/>
  <c r="H336" i="5"/>
  <c r="E332" i="5"/>
  <c r="E334" i="5"/>
  <c r="E335" i="5"/>
  <c r="E340" i="5"/>
  <c r="E341" i="5"/>
  <c r="E342" i="5"/>
  <c r="E343" i="5"/>
  <c r="E344" i="5"/>
  <c r="E345" i="5"/>
  <c r="E346" i="5"/>
  <c r="E347" i="5"/>
  <c r="E348" i="5"/>
  <c r="E349" i="5"/>
  <c r="E350" i="5"/>
  <c r="E351" i="5"/>
  <c r="E337" i="5"/>
  <c r="E338" i="5"/>
  <c r="E339" i="5"/>
  <c r="H332" i="5"/>
  <c r="H334" i="5"/>
  <c r="H335" i="5"/>
  <c r="H340" i="5"/>
  <c r="H341" i="5"/>
  <c r="H337" i="5"/>
  <c r="H338" i="5"/>
  <c r="H339" i="5"/>
  <c r="E353" i="5"/>
  <c r="E329" i="5"/>
  <c r="E330" i="5"/>
  <c r="E331" i="5"/>
  <c r="H353" i="5"/>
  <c r="H329" i="5"/>
  <c r="H330" i="5"/>
  <c r="H331" i="5"/>
  <c r="E352" i="5"/>
  <c r="E328" i="5"/>
  <c r="H328" i="5"/>
  <c r="E326" i="5"/>
  <c r="H326" i="5"/>
  <c r="E325" i="5"/>
  <c r="H325" i="5"/>
  <c r="E324" i="5"/>
  <c r="H324" i="5"/>
  <c r="E323" i="5"/>
  <c r="H323" i="5"/>
  <c r="E322" i="5"/>
  <c r="E321" i="5"/>
  <c r="F95" i="27" l="1"/>
  <c r="E320" i="5" l="1"/>
  <c r="E116" i="27" l="1"/>
  <c r="E115" i="27"/>
  <c r="F61" i="27" l="1"/>
  <c r="E61" i="27"/>
  <c r="I212" i="20"/>
  <c r="H212" i="20"/>
  <c r="G212" i="20"/>
  <c r="F212" i="20"/>
  <c r="B5" i="30" l="1"/>
  <c r="A5" i="30"/>
  <c r="B4" i="30"/>
  <c r="A4" i="30"/>
  <c r="B3" i="30"/>
  <c r="A3" i="30"/>
  <c r="B2" i="30"/>
  <c r="A2" i="30"/>
  <c r="B5" i="29"/>
  <c r="A5" i="29"/>
  <c r="B4" i="29"/>
  <c r="A4" i="29"/>
  <c r="B3" i="29"/>
  <c r="A3" i="29"/>
  <c r="B2" i="29"/>
  <c r="A2" i="29"/>
  <c r="F107" i="27" l="1"/>
  <c r="F104" i="27"/>
  <c r="F100" i="27"/>
  <c r="F97" i="27"/>
  <c r="F91" i="27"/>
  <c r="F87" i="27"/>
  <c r="F81" i="27"/>
  <c r="F73" i="27"/>
  <c r="F72" i="27" s="1"/>
  <c r="F63" i="27"/>
  <c r="F62" i="27" s="1"/>
  <c r="F51" i="27"/>
  <c r="F38" i="27"/>
  <c r="F43" i="27"/>
  <c r="F42" i="27" s="1"/>
  <c r="F34" i="27"/>
  <c r="F31" i="27"/>
  <c r="F28" i="27"/>
  <c r="F23" i="27"/>
  <c r="F19" i="27"/>
  <c r="F16" i="27"/>
  <c r="F80" i="27" l="1"/>
  <c r="F79" i="27"/>
  <c r="F112" i="27" s="1"/>
  <c r="F37" i="27"/>
  <c r="F27" i="27"/>
  <c r="F13" i="27"/>
  <c r="F12" i="27" s="1"/>
  <c r="F9" i="27" l="1"/>
  <c r="F58" i="27" s="1"/>
  <c r="F5" i="27"/>
  <c r="D5" i="27"/>
  <c r="F4" i="27"/>
  <c r="D4" i="27"/>
  <c r="F3" i="27"/>
  <c r="D3" i="27"/>
  <c r="F2" i="27"/>
  <c r="D2" i="27"/>
  <c r="C5" i="25"/>
  <c r="B5" i="25"/>
  <c r="C4" i="25"/>
  <c r="B4" i="25"/>
  <c r="C3" i="25"/>
  <c r="B3" i="25"/>
  <c r="C2" i="25"/>
  <c r="B2" i="25"/>
  <c r="H183" i="20"/>
  <c r="B26" i="25" l="1"/>
  <c r="B8" i="25"/>
  <c r="B39" i="25" l="1"/>
  <c r="H211" i="20" l="1"/>
  <c r="H208" i="20"/>
  <c r="H207" i="20"/>
  <c r="H206" i="20"/>
  <c r="H205" i="20"/>
  <c r="H204" i="20"/>
  <c r="H203" i="20"/>
  <c r="H202" i="20"/>
  <c r="H201" i="20"/>
  <c r="H199" i="20"/>
  <c r="H198" i="20"/>
  <c r="H197" i="20"/>
  <c r="H196" i="20"/>
  <c r="H195" i="20"/>
  <c r="H194" i="20"/>
  <c r="H193" i="20"/>
  <c r="H191" i="20"/>
  <c r="H190" i="20"/>
  <c r="H189" i="20"/>
  <c r="H188" i="20"/>
  <c r="H187" i="20"/>
  <c r="H186" i="20"/>
  <c r="H185" i="20"/>
  <c r="H184" i="20"/>
  <c r="H181" i="20"/>
  <c r="H180" i="20"/>
  <c r="H179" i="20"/>
  <c r="H178" i="20"/>
  <c r="H177" i="20"/>
  <c r="H176" i="20"/>
  <c r="H175" i="20"/>
  <c r="H173" i="20"/>
  <c r="H172" i="20"/>
  <c r="H171" i="20"/>
  <c r="H170" i="20"/>
  <c r="H169" i="20"/>
  <c r="H168" i="20"/>
  <c r="H167" i="20"/>
  <c r="H166" i="20"/>
  <c r="H164" i="20"/>
  <c r="H163" i="20"/>
  <c r="H161" i="20"/>
  <c r="H160" i="20"/>
  <c r="H158" i="20"/>
  <c r="H157" i="20"/>
  <c r="H155" i="20"/>
  <c r="H154" i="20"/>
  <c r="H150" i="20"/>
  <c r="H149" i="20"/>
  <c r="H148" i="20"/>
  <c r="H147" i="20"/>
  <c r="H145" i="20"/>
  <c r="H144" i="20"/>
  <c r="H143" i="20"/>
  <c r="H142" i="20"/>
  <c r="H141" i="20"/>
  <c r="H140" i="20"/>
  <c r="H138" i="20"/>
  <c r="H137" i="20"/>
  <c r="H136" i="20"/>
  <c r="H135" i="20"/>
  <c r="H132" i="20"/>
  <c r="H131" i="20"/>
  <c r="H130" i="20"/>
  <c r="H129" i="20"/>
  <c r="H128" i="20"/>
  <c r="H127" i="20"/>
  <c r="H125" i="20"/>
  <c r="H124" i="20"/>
  <c r="H122" i="20"/>
  <c r="H121" i="20"/>
  <c r="H119" i="20"/>
  <c r="H118" i="20"/>
  <c r="H116" i="20"/>
  <c r="H115" i="20"/>
  <c r="H113" i="20"/>
  <c r="H112" i="20"/>
  <c r="H110" i="20"/>
  <c r="H109" i="20"/>
  <c r="H107" i="20"/>
  <c r="H106" i="20"/>
  <c r="H104" i="20"/>
  <c r="H103" i="20"/>
  <c r="H101" i="20"/>
  <c r="H100" i="20"/>
  <c r="H99" i="20"/>
  <c r="H98" i="20"/>
  <c r="H97" i="20"/>
  <c r="H94" i="20"/>
  <c r="H93" i="20"/>
  <c r="H91" i="20"/>
  <c r="H90" i="20"/>
  <c r="H89" i="20"/>
  <c r="H88" i="20"/>
  <c r="H87" i="20"/>
  <c r="H85" i="20"/>
  <c r="H84" i="20"/>
  <c r="H83" i="20"/>
  <c r="H80" i="20"/>
  <c r="H79" i="20"/>
  <c r="H78" i="20"/>
  <c r="H77" i="20"/>
  <c r="H75" i="20"/>
  <c r="H74" i="20"/>
  <c r="H73" i="20"/>
  <c r="H72" i="20"/>
  <c r="H71" i="20"/>
  <c r="H68" i="20"/>
  <c r="H67" i="20"/>
  <c r="H66" i="20"/>
  <c r="H65" i="20"/>
  <c r="H64" i="20"/>
  <c r="H63" i="20"/>
  <c r="H62" i="20"/>
  <c r="H61" i="20"/>
  <c r="H59" i="20"/>
  <c r="H58" i="20"/>
  <c r="H57" i="20"/>
  <c r="H56" i="20"/>
  <c r="H49" i="20"/>
  <c r="H48" i="20"/>
  <c r="H47" i="20"/>
  <c r="H46" i="20"/>
  <c r="H45" i="20"/>
  <c r="H44" i="20"/>
  <c r="H43" i="20"/>
  <c r="H42" i="20"/>
  <c r="H41" i="20"/>
  <c r="H40" i="20"/>
  <c r="H38" i="20"/>
  <c r="H37" i="20"/>
  <c r="H34" i="20"/>
  <c r="H33" i="20"/>
  <c r="H31" i="20"/>
  <c r="H30" i="20"/>
  <c r="H28" i="20"/>
  <c r="H27" i="20"/>
  <c r="H26" i="20"/>
  <c r="H25" i="20"/>
  <c r="H23" i="20"/>
  <c r="H22" i="20"/>
  <c r="H21" i="20"/>
  <c r="H20" i="20"/>
  <c r="H17" i="20"/>
  <c r="H16" i="20"/>
  <c r="H15" i="20"/>
  <c r="H14" i="20"/>
  <c r="H13" i="20"/>
  <c r="H12" i="20"/>
  <c r="H11" i="20"/>
  <c r="H10" i="20"/>
  <c r="H9" i="20"/>
  <c r="F5" i="20" l="1"/>
  <c r="E5" i="20"/>
  <c r="F4" i="20"/>
  <c r="E4" i="20"/>
  <c r="F3" i="20"/>
  <c r="E3" i="20"/>
  <c r="F2" i="20"/>
  <c r="E2" i="20"/>
  <c r="B5" i="10"/>
  <c r="A5" i="10"/>
  <c r="B4" i="10"/>
  <c r="A4" i="10"/>
  <c r="B3" i="10"/>
  <c r="A3" i="10"/>
  <c r="B2" i="10"/>
  <c r="A2" i="10"/>
  <c r="A5" i="5"/>
  <c r="B5" i="5"/>
  <c r="B3" i="5"/>
  <c r="B4" i="5"/>
  <c r="A4" i="5"/>
  <c r="A3" i="5"/>
  <c r="B2" i="5"/>
  <c r="A2" i="5"/>
  <c r="I227" i="20"/>
  <c r="G227" i="20"/>
  <c r="F227" i="20"/>
  <c r="I223" i="20"/>
  <c r="G223" i="20"/>
  <c r="F223" i="20"/>
  <c r="I222" i="20"/>
  <c r="G222" i="20"/>
  <c r="F222" i="20"/>
  <c r="I219" i="20"/>
  <c r="G219" i="20"/>
  <c r="F219" i="20"/>
  <c r="I200" i="20"/>
  <c r="I226" i="20" s="1"/>
  <c r="G200" i="20"/>
  <c r="G226" i="20" s="1"/>
  <c r="F200" i="20"/>
  <c r="I192" i="20"/>
  <c r="I225" i="20" s="1"/>
  <c r="G192" i="20"/>
  <c r="G225" i="20" s="1"/>
  <c r="F192" i="20"/>
  <c r="I182" i="20"/>
  <c r="I174" i="20" s="1"/>
  <c r="I224" i="20" s="1"/>
  <c r="G182" i="20"/>
  <c r="F182" i="20"/>
  <c r="I165" i="20"/>
  <c r="G165" i="20"/>
  <c r="F165" i="20"/>
  <c r="I162" i="20"/>
  <c r="G162" i="20"/>
  <c r="F162" i="20"/>
  <c r="H162" i="20" s="1"/>
  <c r="I159" i="20"/>
  <c r="G159" i="20"/>
  <c r="F159" i="20"/>
  <c r="I156" i="20"/>
  <c r="G156" i="20"/>
  <c r="F156" i="20"/>
  <c r="I153" i="20"/>
  <c r="G153" i="20"/>
  <c r="F153" i="20"/>
  <c r="I146" i="20"/>
  <c r="G146" i="20"/>
  <c r="F146" i="20"/>
  <c r="I139" i="20"/>
  <c r="G139" i="20"/>
  <c r="F139" i="20"/>
  <c r="I134" i="20"/>
  <c r="G134" i="20"/>
  <c r="F134" i="20"/>
  <c r="I126" i="20"/>
  <c r="I217" i="20" s="1"/>
  <c r="G126" i="20"/>
  <c r="G217" i="20" s="1"/>
  <c r="F126" i="20"/>
  <c r="I123" i="20"/>
  <c r="G123" i="20"/>
  <c r="F123" i="20"/>
  <c r="I120" i="20"/>
  <c r="G120" i="20"/>
  <c r="F120" i="20"/>
  <c r="I117" i="20"/>
  <c r="G117" i="20"/>
  <c r="F117" i="20"/>
  <c r="I114" i="20"/>
  <c r="G114" i="20"/>
  <c r="F114" i="20"/>
  <c r="I111" i="20"/>
  <c r="G111" i="20"/>
  <c r="F111" i="20"/>
  <c r="I108" i="20"/>
  <c r="G108" i="20"/>
  <c r="F108" i="20"/>
  <c r="I105" i="20"/>
  <c r="G105" i="20"/>
  <c r="F105" i="20"/>
  <c r="I102" i="20"/>
  <c r="G102" i="20"/>
  <c r="F102" i="20"/>
  <c r="I96" i="20"/>
  <c r="G96" i="20"/>
  <c r="F96" i="20"/>
  <c r="I92" i="20"/>
  <c r="G92" i="20"/>
  <c r="F92" i="20"/>
  <c r="I86" i="20"/>
  <c r="G86" i="20"/>
  <c r="F86" i="20"/>
  <c r="I82" i="20"/>
  <c r="G82" i="20"/>
  <c r="F82" i="20"/>
  <c r="I76" i="20"/>
  <c r="G76" i="20"/>
  <c r="F76" i="20"/>
  <c r="I70" i="20"/>
  <c r="G70" i="20"/>
  <c r="F70" i="20"/>
  <c r="I60" i="20"/>
  <c r="G60" i="20"/>
  <c r="F60" i="20"/>
  <c r="I55" i="20"/>
  <c r="G55" i="20"/>
  <c r="F55" i="20"/>
  <c r="I39" i="20"/>
  <c r="G39" i="20"/>
  <c r="F39" i="20"/>
  <c r="I36" i="20"/>
  <c r="G36" i="20"/>
  <c r="F36" i="20"/>
  <c r="I32" i="20"/>
  <c r="I29" i="20" s="1"/>
  <c r="I24" i="20" s="1"/>
  <c r="G32" i="20"/>
  <c r="G29" i="20" s="1"/>
  <c r="G24" i="20" s="1"/>
  <c r="F32" i="20"/>
  <c r="I19" i="20"/>
  <c r="G19" i="20"/>
  <c r="F19" i="20"/>
  <c r="I8" i="20"/>
  <c r="G8" i="20"/>
  <c r="F8" i="20"/>
  <c r="H153" i="20" l="1"/>
  <c r="H223" i="20"/>
  <c r="H19" i="20"/>
  <c r="H51" i="20"/>
  <c r="H55" i="20"/>
  <c r="H102" i="20"/>
  <c r="H114" i="20"/>
  <c r="H165" i="20"/>
  <c r="H134" i="20"/>
  <c r="H36" i="20"/>
  <c r="H53" i="20"/>
  <c r="H70" i="20"/>
  <c r="H92" i="20"/>
  <c r="H108" i="20"/>
  <c r="H120" i="20"/>
  <c r="H159" i="20"/>
  <c r="H192" i="20"/>
  <c r="H227" i="20"/>
  <c r="G213" i="20"/>
  <c r="H123" i="20"/>
  <c r="I133" i="20"/>
  <c r="I218" i="20" s="1"/>
  <c r="H146" i="20"/>
  <c r="H8" i="20"/>
  <c r="H39" i="20"/>
  <c r="H54" i="20"/>
  <c r="H76" i="20"/>
  <c r="H96" i="20"/>
  <c r="H111" i="20"/>
  <c r="F226" i="20"/>
  <c r="H226" i="20" s="1"/>
  <c r="H200" i="20"/>
  <c r="F217" i="20"/>
  <c r="H217" i="20" s="1"/>
  <c r="H126" i="20"/>
  <c r="H222" i="20"/>
  <c r="F81" i="20"/>
  <c r="F69" i="20" s="1"/>
  <c r="H82" i="20"/>
  <c r="H32" i="20"/>
  <c r="H52" i="20"/>
  <c r="H60" i="20"/>
  <c r="H86" i="20"/>
  <c r="H105" i="20"/>
  <c r="H117" i="20"/>
  <c r="H139" i="20"/>
  <c r="H156" i="20"/>
  <c r="F174" i="20"/>
  <c r="H182" i="20"/>
  <c r="H219" i="20"/>
  <c r="I35" i="20"/>
  <c r="F152" i="20"/>
  <c r="I50" i="20"/>
  <c r="I152" i="20"/>
  <c r="I221" i="20" s="1"/>
  <c r="I95" i="20"/>
  <c r="I216" i="20" s="1"/>
  <c r="F95" i="20"/>
  <c r="I81" i="20"/>
  <c r="I69" i="20" s="1"/>
  <c r="I215" i="20" s="1"/>
  <c r="F133" i="20"/>
  <c r="G81" i="20"/>
  <c r="G69" i="20" s="1"/>
  <c r="G215" i="20" s="1"/>
  <c r="G95" i="20"/>
  <c r="G216" i="20" s="1"/>
  <c r="G50" i="20"/>
  <c r="I213" i="20"/>
  <c r="F29" i="20"/>
  <c r="H29" i="20" s="1"/>
  <c r="F50" i="20"/>
  <c r="G133" i="20"/>
  <c r="G152" i="20"/>
  <c r="F213" i="20"/>
  <c r="H213" i="20" s="1"/>
  <c r="G35" i="20"/>
  <c r="F35" i="20"/>
  <c r="G174" i="20"/>
  <c r="F225" i="20"/>
  <c r="H225" i="20" s="1"/>
  <c r="F209" i="20" l="1"/>
  <c r="G209" i="20"/>
  <c r="I209" i="20"/>
  <c r="I228" i="20" s="1"/>
  <c r="H50" i="20"/>
  <c r="I18" i="20"/>
  <c r="H35" i="20"/>
  <c r="F224" i="20"/>
  <c r="H174" i="20"/>
  <c r="F216" i="20"/>
  <c r="H216" i="20" s="1"/>
  <c r="H95" i="20"/>
  <c r="F218" i="20"/>
  <c r="H133" i="20"/>
  <c r="H81" i="20"/>
  <c r="H152" i="20"/>
  <c r="F221" i="20"/>
  <c r="H69" i="20"/>
  <c r="G18" i="20"/>
  <c r="G224" i="20"/>
  <c r="G221" i="20"/>
  <c r="G218" i="20"/>
  <c r="F24" i="20"/>
  <c r="H24" i="20" s="1"/>
  <c r="F215" i="20"/>
  <c r="H215" i="20" s="1"/>
  <c r="I214" i="20" l="1"/>
  <c r="I151" i="20"/>
  <c r="I220" i="20" s="1"/>
  <c r="G214" i="20"/>
  <c r="G151" i="20"/>
  <c r="G210" i="20" s="1"/>
  <c r="G229" i="20" s="1"/>
  <c r="F228" i="20"/>
  <c r="H209" i="20"/>
  <c r="H221" i="20"/>
  <c r="H218" i="20"/>
  <c r="H224" i="20"/>
  <c r="F18" i="20"/>
  <c r="G228" i="20"/>
  <c r="I210" i="20" l="1"/>
  <c r="I229" i="20" s="1"/>
  <c r="G220" i="20"/>
  <c r="H18" i="20"/>
  <c r="F151" i="20"/>
  <c r="H151" i="20" s="1"/>
  <c r="H228" i="20"/>
  <c r="F214" i="20"/>
  <c r="H214" i="20" s="1"/>
  <c r="F220" i="20" l="1"/>
  <c r="H220" i="20" s="1"/>
  <c r="F210" i="20"/>
  <c r="H210" i="20" s="1"/>
  <c r="F229" i="20" l="1"/>
  <c r="H229" i="20" s="1"/>
</calcChain>
</file>

<file path=xl/comments1.xml><?xml version="1.0" encoding="utf-8"?>
<comments xmlns="http://schemas.openxmlformats.org/spreadsheetml/2006/main">
  <authors>
    <author>vanhouto</author>
  </authors>
  <commentList>
    <comment ref="B18" authorId="0" shapeId="0">
      <text>
        <r>
          <rPr>
            <b/>
            <sz val="8"/>
            <color indexed="81"/>
            <rFont val="Tahoma"/>
            <family val="2"/>
          </rPr>
          <t>Voorbeeld van een cel met een opmerking.</t>
        </r>
      </text>
    </comment>
  </commentList>
</comments>
</file>

<file path=xl/comments2.xml><?xml version="1.0" encoding="utf-8"?>
<comments xmlns="http://schemas.openxmlformats.org/spreadsheetml/2006/main">
  <authors>
    <author>Devriendt, Roel</author>
    <author>Roel Devriendt</author>
  </authors>
  <commentList>
    <comment ref="C317" authorId="0" shapeId="0">
      <text>
        <r>
          <rPr>
            <b/>
            <sz val="9"/>
            <color indexed="81"/>
            <rFont val="Tahoma"/>
            <family val="2"/>
          </rPr>
          <t xml:space="preserve">Gebruik de alfabetische keuzelijst. België en buurlanden worden bovenaan herhaald om het scrollen te beperken.
</t>
        </r>
      </text>
    </comment>
    <comment ref="D317" authorId="0" shapeId="0">
      <text>
        <r>
          <rPr>
            <b/>
            <sz val="9"/>
            <color indexed="81"/>
            <rFont val="Tahoma"/>
            <family val="2"/>
          </rPr>
          <t>De exacte stad is enkel van belang voor activiteiten in Vlaanderen. Voor alle Brusselse gemeenten kiest u 'Brussel'.</t>
        </r>
      </text>
    </comment>
    <comment ref="F317" authorId="0" shapeId="0">
      <text>
        <r>
          <rPr>
            <b/>
            <sz val="9"/>
            <color indexed="81"/>
            <rFont val="Tahoma"/>
            <family val="2"/>
          </rPr>
          <t>Maak gebruik van de keuzelijst</t>
        </r>
      </text>
    </comment>
    <comment ref="G317" authorId="1" shapeId="0">
      <text>
        <r>
          <rPr>
            <b/>
            <sz val="9"/>
            <color indexed="81"/>
            <rFont val="Tahoma"/>
            <family val="2"/>
          </rPr>
          <t xml:space="preserve">Probeer uw activiteiten te plaatsen onder de voorziene omschrijvingen. Indien dit niet mogelijk is, maakt u gebruik van de omschrijving "overige".
</t>
        </r>
      </text>
    </comment>
    <comment ref="J317" authorId="0" shapeId="0">
      <text>
        <r>
          <rPr>
            <b/>
            <sz val="9"/>
            <color indexed="81"/>
            <rFont val="Tahoma"/>
            <family val="2"/>
          </rPr>
          <t>Vul per lijn slechts 1 van beide kolommen met publieksaantallen in.</t>
        </r>
      </text>
    </comment>
    <comment ref="K317" authorId="0" shapeId="0">
      <text>
        <r>
          <rPr>
            <b/>
            <sz val="9"/>
            <color indexed="81"/>
            <rFont val="Tahoma"/>
            <family val="2"/>
          </rPr>
          <t>Vul per lijn slechts 1 van beide kolommen met publieksaantallen in.</t>
        </r>
      </text>
    </comment>
  </commentList>
</comments>
</file>

<file path=xl/comments3.xml><?xml version="1.0" encoding="utf-8"?>
<comments xmlns="http://schemas.openxmlformats.org/spreadsheetml/2006/main">
  <authors>
    <author>Devriendt, Roel</author>
    <author>vanhouto</author>
  </authors>
  <commentList>
    <comment ref="B17" authorId="0" shapeId="0">
      <text>
        <r>
          <rPr>
            <b/>
            <sz val="9"/>
            <color indexed="81"/>
            <rFont val="Tahoma"/>
            <family val="2"/>
          </rPr>
          <t>Maak gebruik van de keuzelijst.</t>
        </r>
      </text>
    </comment>
    <comment ref="C17" authorId="0" shapeId="0">
      <text>
        <r>
          <rPr>
            <b/>
            <sz val="9"/>
            <color indexed="81"/>
            <rFont val="Tahoma"/>
            <family val="2"/>
          </rPr>
          <t>Maak gebruik van de keuzelijst. Gebruik de omschrijving 'niet-individueel toewijsbare kost' voor moeilijk individueel toewijsbare kosten zoals medische controle, verzekeringen, etc.</t>
        </r>
        <r>
          <rPr>
            <sz val="9"/>
            <color indexed="81"/>
            <rFont val="Tahoma"/>
            <family val="2"/>
          </rPr>
          <t xml:space="preserve">
</t>
        </r>
      </text>
    </comment>
    <comment ref="E17" authorId="1" shapeId="0">
      <text>
        <r>
          <rPr>
            <b/>
            <sz val="8"/>
            <color indexed="81"/>
            <rFont val="Tahoma"/>
            <family val="2"/>
          </rPr>
          <t>Opgelet: hier moet de VOLLEDIGE boekhoudkundige kost worden vermeld (Dit is het totale bedrag, zoals ze in uw boekhouding opgenomen werd. Dat kan dus inclusief btw zijn, maar dat kan ook zonder btw zijn indien deze deels of volledig recupereerbaar is en daarom op een andere rekening geboekt werd). Bij groepen (bijvoorbeeld vrijwilligers) gaat het om het TOTAAL van alle mensen uit die groep.</t>
        </r>
      </text>
    </comment>
  </commentList>
</comments>
</file>

<file path=xl/sharedStrings.xml><?xml version="1.0" encoding="utf-8"?>
<sst xmlns="http://schemas.openxmlformats.org/spreadsheetml/2006/main" count="2442" uniqueCount="1426">
  <si>
    <t>functie</t>
  </si>
  <si>
    <t>zakelijk leider</t>
  </si>
  <si>
    <t>artistiek leider</t>
  </si>
  <si>
    <t>administratieve ondersteuning</t>
  </si>
  <si>
    <t>promotie, publiekswerking en communicatie</t>
  </si>
  <si>
    <t>vergoeding</t>
  </si>
  <si>
    <t>logistiek medewerker (niet technisch-artistiek) waaronder schoonmaak, horeca, gebouwbeheer</t>
  </si>
  <si>
    <t>technisch-artistiek medewerker, technicus, productieleider</t>
  </si>
  <si>
    <t>vergoedingswijze</t>
  </si>
  <si>
    <t>uitvoerend kunstenaar, scheppend kunstenaar</t>
  </si>
  <si>
    <t>artistiek medewerker, inhoudelijk medewerker (bijvoorbeeld: programmator, regieassistent, regisseur, curator, educatief medewerker, procesbegeleider, auteur, redacteur)</t>
  </si>
  <si>
    <t>overige</t>
  </si>
  <si>
    <t>begeleiding kunstenaars</t>
  </si>
  <si>
    <t>bijkomend gesubsidieerde creatieopdracht</t>
  </si>
  <si>
    <t>creatieopdracht binnen subsidie-enveloppe</t>
  </si>
  <si>
    <t>opname (CD of DVD)</t>
  </si>
  <si>
    <t>type activiteit</t>
  </si>
  <si>
    <t>tentoonstelling</t>
  </si>
  <si>
    <t>vernissage/finissage</t>
  </si>
  <si>
    <t>publieksvoorstelling</t>
  </si>
  <si>
    <t>startdatum</t>
  </si>
  <si>
    <t>aantal activiteiten</t>
  </si>
  <si>
    <t>niet-periodieke publicatie</t>
  </si>
  <si>
    <t>deelname aan beurs of salon</t>
  </si>
  <si>
    <t>kleinevergoedingsregeling</t>
  </si>
  <si>
    <t>overzicht activiteiten</t>
  </si>
  <si>
    <t>type productie</t>
  </si>
  <si>
    <t>Duitsland</t>
  </si>
  <si>
    <t>Frankrijk</t>
  </si>
  <si>
    <t>Groot-Brittannië</t>
  </si>
  <si>
    <t>Luxemburg</t>
  </si>
  <si>
    <t>Nederland</t>
  </si>
  <si>
    <t>Afghanistan</t>
  </si>
  <si>
    <t>Albanië</t>
  </si>
  <si>
    <t>Algerije</t>
  </si>
  <si>
    <t>Amerikaans 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</si>
  <si>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</si>
  <si>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</si>
  <si>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</si>
  <si>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</si>
  <si>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</si>
  <si>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</si>
  <si>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</si>
  <si>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</si>
  <si>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</si>
  <si>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</si>
  <si>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</si>
  <si>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</si>
  <si>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</si>
  <si>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</si>
  <si>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</si>
  <si>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</si>
  <si>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Bermuda-eilanden</t>
  </si>
  <si>
    <t>Bhutan</t>
  </si>
  <si>
    <t>Bolivië</t>
  </si>
  <si>
    <t>Bonaire</t>
  </si>
  <si>
    <t>Bosnië-Herzegovina</t>
  </si>
  <si>
    <t>Botswana</t>
  </si>
  <si>
    <t>Bouveteiland</t>
  </si>
  <si>
    <t>Brazilië</t>
  </si>
  <si>
    <t>Brits gebied in Indische Oceaan</t>
  </si>
  <si>
    <t>Brits Guyana</t>
  </si>
  <si>
    <t>Brunei</t>
  </si>
  <si>
    <t>Bulgarije</t>
  </si>
  <si>
    <t>Burkina Faso</t>
  </si>
  <si>
    <t>Burundi</t>
  </si>
  <si>
    <t>Cambodja</t>
  </si>
  <si>
    <t>Canada</t>
  </si>
  <si>
    <t>Canarische eilanden</t>
  </si>
  <si>
    <t>Caymaneilanden</t>
  </si>
  <si>
    <t>Centraalafrikaanse Republiek</t>
  </si>
  <si>
    <t>Ceuta</t>
  </si>
  <si>
    <t>Chili</t>
  </si>
  <si>
    <t>China</t>
  </si>
  <si>
    <t>Christmaseiland</t>
  </si>
  <si>
    <t>Cocoseilanden</t>
  </si>
  <si>
    <t>Colombia</t>
  </si>
  <si>
    <t>Comoren</t>
  </si>
  <si>
    <t>Congo (ex-Zaïre)</t>
  </si>
  <si>
    <t>Congo - Brazzaville</t>
  </si>
  <si>
    <t>Cookeilanden</t>
  </si>
  <si>
    <t>Costa-Rica</t>
  </si>
  <si>
    <t>Cuba</t>
  </si>
  <si>
    <t>Cyprus</t>
  </si>
  <si>
    <t>Denemarken</t>
  </si>
  <si>
    <t>Dichtbij gelegen eilanden van de Verenigde Staten</t>
  </si>
  <si>
    <t>Djibouti</t>
  </si>
  <si>
    <t>Dominica-eiland</t>
  </si>
  <si>
    <t>Dominikaanse republiek</t>
  </si>
  <si>
    <t>Ecuador</t>
  </si>
  <si>
    <t>Egypte</t>
  </si>
  <si>
    <t>El Salvador</t>
  </si>
  <si>
    <t>Equatoriaal Guinea</t>
  </si>
  <si>
    <t>Eritrea</t>
  </si>
  <si>
    <t>Estland</t>
  </si>
  <si>
    <t>Ethiopië</t>
  </si>
  <si>
    <t>Faeroer Eilanden</t>
  </si>
  <si>
    <t>Falklandeilanden</t>
  </si>
  <si>
    <t>Fiji-eilanden</t>
  </si>
  <si>
    <t>Filippijnen</t>
  </si>
  <si>
    <t>Finland</t>
  </si>
  <si>
    <t>Frans Guyana</t>
  </si>
  <si>
    <t>Frans Polynesië</t>
  </si>
  <si>
    <t>Franse zuidelijke en</t>
  </si>
  <si>
    <t>zuidpoolgebieden</t>
  </si>
  <si>
    <t>Gabon</t>
  </si>
  <si>
    <t>Gambia</t>
  </si>
  <si>
    <t>Gebied onder Palestijnse autoriteit</t>
  </si>
  <si>
    <t>Georgië</t>
  </si>
  <si>
    <t>Ghana</t>
  </si>
  <si>
    <t>Gibraltar</t>
  </si>
  <si>
    <t>Grenada</t>
  </si>
  <si>
    <t>Griekenland</t>
  </si>
  <si>
    <t>Groenland</t>
  </si>
  <si>
    <t>Guadeloupe</t>
  </si>
  <si>
    <t>Guam</t>
  </si>
  <si>
    <t>Guatemala</t>
  </si>
  <si>
    <t>Guernsey</t>
  </si>
  <si>
    <t>Guinea</t>
  </si>
  <si>
    <t>Guinea-Bissau</t>
  </si>
  <si>
    <t>Haïti</t>
  </si>
  <si>
    <t>Heard- en McDonaldeilanden</t>
  </si>
  <si>
    <t>Honduras</t>
  </si>
  <si>
    <t>Hongarije</t>
  </si>
  <si>
    <t>Hongkong</t>
  </si>
  <si>
    <t>Ierland</t>
  </si>
  <si>
    <t>Ijsland</t>
  </si>
  <si>
    <t>India</t>
  </si>
  <si>
    <t>Indonesië</t>
  </si>
  <si>
    <t>Irak</t>
  </si>
  <si>
    <t>Iran</t>
  </si>
  <si>
    <t>Israel</t>
  </si>
  <si>
    <t>Italië</t>
  </si>
  <si>
    <t>Ivoorkust</t>
  </si>
  <si>
    <t>Jamaica</t>
  </si>
  <si>
    <t>Japan</t>
  </si>
  <si>
    <t>Jemen</t>
  </si>
  <si>
    <t>Jersey</t>
  </si>
  <si>
    <t>Jordanië</t>
  </si>
  <si>
    <t>Kaapverdië</t>
  </si>
  <si>
    <t>Kameroen</t>
  </si>
  <si>
    <t>Kazakstan</t>
  </si>
  <si>
    <t>Kenia</t>
  </si>
  <si>
    <t>Kirgizië</t>
  </si>
  <si>
    <t>Kiribati</t>
  </si>
  <si>
    <t>Koeweit</t>
  </si>
  <si>
    <t>Kroatië</t>
  </si>
  <si>
    <t>Laos</t>
  </si>
  <si>
    <t>Lesotho</t>
  </si>
  <si>
    <t>Letland</t>
  </si>
  <si>
    <t>Libanon</t>
  </si>
  <si>
    <t>Liberia</t>
  </si>
  <si>
    <t>Libië</t>
  </si>
  <si>
    <t>Liechtenstein</t>
  </si>
  <si>
    <t>Litouwen</t>
  </si>
  <si>
    <t>Maagdeneilanden (GB)</t>
  </si>
  <si>
    <t>Maagdeneilanden (VSA)</t>
  </si>
  <si>
    <t>Macao</t>
  </si>
  <si>
    <t>Macedonië</t>
  </si>
  <si>
    <t>Madagaskar</t>
  </si>
  <si>
    <t>Madeira</t>
  </si>
  <si>
    <t>Malawi</t>
  </si>
  <si>
    <t>Maldiven</t>
  </si>
  <si>
    <t>Maleisië</t>
  </si>
  <si>
    <t>Mali</t>
  </si>
  <si>
    <t>Malta</t>
  </si>
  <si>
    <t>Man</t>
  </si>
  <si>
    <t>Marianen</t>
  </si>
  <si>
    <t>Marokko</t>
  </si>
  <si>
    <t>Marshalleilanden</t>
  </si>
  <si>
    <t>Martinique</t>
  </si>
  <si>
    <t>Mauretanië</t>
  </si>
  <si>
    <t>Mauritius</t>
  </si>
  <si>
    <t>Mayotte</t>
  </si>
  <si>
    <t>Melilla</t>
  </si>
  <si>
    <t>Mexico</t>
  </si>
  <si>
    <t>Micronesië</t>
  </si>
  <si>
    <t>Moldavië</t>
  </si>
  <si>
    <t>Monaco</t>
  </si>
  <si>
    <t>Mongolië</t>
  </si>
  <si>
    <t>Montserrat</t>
  </si>
  <si>
    <t>Mozambique</t>
  </si>
  <si>
    <t>Myanmar (Birma)</t>
  </si>
  <si>
    <t>Namibië</t>
  </si>
  <si>
    <t>Nauru</t>
  </si>
  <si>
    <t>Nederlandse Antillen</t>
  </si>
  <si>
    <t>Nepal</t>
  </si>
  <si>
    <t>Nicaragua</t>
  </si>
  <si>
    <t>Nieuw Caledonië</t>
  </si>
  <si>
    <t>Nieuw-Zeeland</t>
  </si>
  <si>
    <t>Niger</t>
  </si>
  <si>
    <t>Nigeria</t>
  </si>
  <si>
    <t>Niue-eiland</t>
  </si>
  <si>
    <t>Noord-Ierland</t>
  </si>
  <si>
    <t>Noord-Korea</t>
  </si>
  <si>
    <t>Noorwegen</t>
  </si>
  <si>
    <t>Norfolk</t>
  </si>
  <si>
    <t>Oeganda</t>
  </si>
  <si>
    <t>Oekraine</t>
  </si>
  <si>
    <t>Oezbekistan</t>
  </si>
  <si>
    <t>Oman</t>
  </si>
  <si>
    <t>Oostenrijk</t>
  </si>
  <si>
    <t>Oost-Timor</t>
  </si>
  <si>
    <t>Pakistan</t>
  </si>
  <si>
    <t>Palau</t>
  </si>
  <si>
    <t>Panama</t>
  </si>
  <si>
    <t>Papoea-Nieuw-Guinea</t>
  </si>
  <si>
    <t>Paraguay</t>
  </si>
  <si>
    <t>Peru</t>
  </si>
  <si>
    <t>Pitcairn</t>
  </si>
  <si>
    <t>Polen</t>
  </si>
  <si>
    <t>Portugal</t>
  </si>
  <si>
    <t>Puerto Rico</t>
  </si>
  <si>
    <t>Qatar</t>
  </si>
  <si>
    <t>Réunion</t>
  </si>
  <si>
    <t>Roemenië</t>
  </si>
  <si>
    <t>Rusland</t>
  </si>
  <si>
    <t>Rwanda</t>
  </si>
  <si>
    <t>Salomon eilanden</t>
  </si>
  <si>
    <t>San Marino</t>
  </si>
  <si>
    <t>Sao Tome en Principe</t>
  </si>
  <si>
    <t>Saoedi-Arabië</t>
  </si>
  <si>
    <t>Senegal</t>
  </si>
  <si>
    <t>Servië en Montenegro</t>
  </si>
  <si>
    <t>Seychellen</t>
  </si>
  <si>
    <t>Sierra Leone</t>
  </si>
  <si>
    <t>Singapore</t>
  </si>
  <si>
    <t>Slovenië</t>
  </si>
  <si>
    <t>Slowakije</t>
  </si>
  <si>
    <t>Soedan</t>
  </si>
  <si>
    <t>Somalië</t>
  </si>
  <si>
    <t>Spanje</t>
  </si>
  <si>
    <t>Sri Lanka</t>
  </si>
  <si>
    <t>St-Bartholomeuseiland</t>
  </si>
  <si>
    <t>Ste-Croix</t>
  </si>
  <si>
    <t>St-Hélène</t>
  </si>
  <si>
    <t>St-John</t>
  </si>
  <si>
    <t>St-Kitts en Nevis</t>
  </si>
  <si>
    <t>St-Lucia</t>
  </si>
  <si>
    <t>St-Maarten</t>
  </si>
  <si>
    <t>St-Pierre en Miquelon</t>
  </si>
  <si>
    <t>St-Thomas</t>
  </si>
  <si>
    <t>St-Vincent en Grenadinen</t>
  </si>
  <si>
    <t>Suriname</t>
  </si>
  <si>
    <t>Svalbard en Jan Mayen</t>
  </si>
  <si>
    <t>Swaziland</t>
  </si>
  <si>
    <t>Syrië</t>
  </si>
  <si>
    <t>Tadzjikistan</t>
  </si>
  <si>
    <t>Taiwan</t>
  </si>
  <si>
    <t>Tanzania</t>
  </si>
  <si>
    <t>Thailand</t>
  </si>
  <si>
    <t>Togo</t>
  </si>
  <si>
    <t>Tokelau-eilanden</t>
  </si>
  <si>
    <t>Tonga</t>
  </si>
  <si>
    <t>Tortola</t>
  </si>
  <si>
    <t>Trinidad en Tobago</t>
  </si>
  <si>
    <t>Tsjaad</t>
  </si>
  <si>
    <t>Tsjechië</t>
  </si>
  <si>
    <t>Tunesië</t>
  </si>
  <si>
    <t>Turkije</t>
  </si>
  <si>
    <t>Turkmenistan</t>
  </si>
  <si>
    <t>Turks en Caicos Eilanden</t>
  </si>
  <si>
    <t>Tuvalu</t>
  </si>
  <si>
    <t>Uruguay</t>
  </si>
  <si>
    <t>Vanuatu (Nieuwe-Hebriden)</t>
  </si>
  <si>
    <t>Vatikaanstad</t>
  </si>
  <si>
    <t>Venezuela</t>
  </si>
  <si>
    <t>Verenigde Arabische Emiraten</t>
  </si>
  <si>
    <t>Verenigde Staten van Amerika</t>
  </si>
  <si>
    <t>Vietnam</t>
  </si>
  <si>
    <t>Wallis en Futuna</t>
  </si>
  <si>
    <t>Westelijke Sahara</t>
  </si>
  <si>
    <t>West-Samoa</t>
  </si>
  <si>
    <t>Wit-Rusland (Belarus)</t>
  </si>
  <si>
    <t>Zambia</t>
  </si>
  <si>
    <t>Zimbabwe</t>
  </si>
  <si>
    <t>Zuid-Afrika</t>
  </si>
  <si>
    <t>Zuid-Georgië en</t>
  </si>
  <si>
    <t>Zuid-Sandwicheilanden</t>
  </si>
  <si>
    <t>Zuid-Korea</t>
  </si>
  <si>
    <t>Zweden</t>
  </si>
  <si>
    <t>Zwitserland</t>
  </si>
  <si>
    <t>landenlijst</t>
  </si>
  <si>
    <t>eigen productie - nieuw (eerste reeks)</t>
  </si>
  <si>
    <t>eigen productie - herneming</t>
  </si>
  <si>
    <t>coproductie - nieuw (eerste reeks)</t>
  </si>
  <si>
    <t>coproductie - herneming</t>
  </si>
  <si>
    <t>colloquium</t>
  </si>
  <si>
    <t>lesmap</t>
  </si>
  <si>
    <t>lezing</t>
  </si>
  <si>
    <t>rondleiding/excursie</t>
  </si>
  <si>
    <t>voor- of nabespreking</t>
  </si>
  <si>
    <t>opendeur</t>
  </si>
  <si>
    <t>stagiair (onbetaald)</t>
  </si>
  <si>
    <t>interim</t>
  </si>
  <si>
    <t>niet-individueel toewijsbare kost</t>
  </si>
  <si>
    <t>zelfstandig / op factuur</t>
  </si>
  <si>
    <t>provincie in Vlaanderen + Brussel</t>
  </si>
  <si>
    <t>land</t>
  </si>
  <si>
    <t>België</t>
  </si>
  <si>
    <t>receptieve werking</t>
  </si>
  <si>
    <t>creatieopdracht</t>
  </si>
  <si>
    <t>begeleiding van kunstenaars</t>
  </si>
  <si>
    <t>Aalst</t>
  </si>
  <si>
    <t>Aalter</t>
  </si>
  <si>
    <t>Aarschot</t>
  </si>
  <si>
    <t>Aartselaar</t>
  </si>
  <si>
    <t>Affligem</t>
  </si>
  <si>
    <t>Alken</t>
  </si>
  <si>
    <t>Alveringem</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</si>
  <si>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</si>
  <si>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</si>
  <si>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</si>
  <si>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</si>
  <si>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</si>
  <si>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</si>
  <si>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</si>
  <si>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</si>
  <si>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</si>
  <si>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</si>
  <si>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</si>
  <si>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</si>
  <si>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</si>
  <si>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</si>
  <si>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</si>
  <si>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</si>
  <si>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</si>
  <si>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</si>
  <si>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</si>
  <si>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</si>
  <si>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</si>
  <si>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</si>
  <si>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</si>
  <si>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</si>
  <si>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</si>
  <si>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</si>
  <si>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</si>
  <si>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</si>
  <si>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</si>
  <si>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</si>
  <si>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</si>
  <si>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</si>
  <si>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</si>
  <si>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</si>
  <si>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</si>
  <si>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</si>
  <si>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</si>
  <si>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</si>
  <si>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</si>
  <si>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</si>
  <si>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</si>
  <si>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</si>
  <si>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</si>
  <si>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</si>
  <si>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</si>
  <si>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</si>
  <si>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</si>
  <si>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</si>
  <si>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</si>
  <si>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</si>
  <si>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</si>
  <si>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</si>
  <si>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</si>
  <si>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</si>
  <si>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</si>
  <si>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</si>
  <si>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</si>
  <si>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</si>
  <si>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</si>
  <si>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</si>
  <si>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</si>
  <si>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Erpe-Mere</t>
  </si>
  <si>
    <t>Essen</t>
  </si>
  <si>
    <t>Evergem</t>
  </si>
  <si>
    <t>Galmaarden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</si>
  <si>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</si>
  <si>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</si>
  <si>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</si>
  <si>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</si>
  <si>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</si>
  <si>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</si>
  <si>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</si>
  <si>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</si>
  <si>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</si>
  <si>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</si>
  <si>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</si>
  <si>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</si>
  <si>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</si>
  <si>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</si>
  <si>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</si>
  <si>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</si>
  <si>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</si>
  <si>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</si>
  <si>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</si>
  <si>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</si>
  <si>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</si>
  <si>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</si>
  <si>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</si>
  <si>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</si>
  <si>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</si>
  <si>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</si>
  <si>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</si>
  <si>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</si>
  <si>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</si>
  <si>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</si>
  <si>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</si>
  <si>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Herstappe</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</si>
  <si>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</si>
  <si>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</si>
  <si>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</si>
  <si>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</si>
  <si>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</si>
  <si>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</si>
  <si>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</si>
  <si>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</si>
  <si>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</si>
  <si>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</si>
  <si>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</si>
  <si>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</si>
  <si>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</si>
  <si>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</si>
  <si>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</si>
  <si>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</si>
  <si>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</si>
  <si>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</si>
  <si>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</si>
  <si>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</si>
  <si>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Kalmthout</t>
  </si>
  <si>
    <t>Kampenhout</t>
  </si>
  <si>
    <t>Kapellen</t>
  </si>
  <si>
    <t>Kapelle-op-den-Bos</t>
  </si>
  <si>
    <t>Kaprijke</t>
  </si>
  <si>
    <t>Kasterlee</t>
  </si>
  <si>
    <t>Keerbergen</t>
  </si>
  <si>
    <t>Kinrooi</t>
  </si>
  <si>
    <t>Kluisbergen</t>
  </si>
  <si>
    <t>Knesselare</t>
  </si>
  <si>
    <t>Knokke-Heist</t>
  </si>
  <si>
    <t>Koekelare</t>
  </si>
  <si>
    <t>Koksijde</t>
  </si>
  <si>
    <t>Kontich</t>
  </si>
  <si>
    <t>Kortemark</t>
  </si>
  <si>
    <t>Kortenaken</t>
  </si>
  <si>
    <t>Kortenberg</t>
  </si>
  <si>
    <t>Kortessem</t>
  </si>
  <si>
    <t>Kortrijk</t>
  </si>
  <si>
    <t>Kraainem</t>
  </si>
  <si>
    <t>Kruibeke</t>
  </si>
  <si>
    <t>Kruishoutem</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</si>
  <si>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</si>
  <si>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</si>
  <si>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</si>
  <si>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</si>
  <si>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</si>
  <si>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</si>
  <si>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</si>
  <si>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</si>
  <si>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</si>
  <si>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</si>
  <si>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</si>
  <si>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</si>
  <si>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</si>
  <si>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</si>
  <si>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</si>
  <si>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</si>
  <si>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</si>
  <si>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</si>
  <si>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</si>
  <si>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</si>
  <si>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</si>
  <si>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</si>
  <si>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</si>
  <si>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</si>
  <si>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</si>
  <si>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</si>
  <si>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Lovendegem</t>
  </si>
  <si>
    <t>Lubbeek</t>
  </si>
  <si>
    <t>Lummen</t>
  </si>
  <si>
    <t>Maarkedal</t>
  </si>
  <si>
    <t>Maaseik</t>
  </si>
  <si>
    <t>Maasmechelen</t>
  </si>
  <si>
    <t>Machelen</t>
  </si>
  <si>
    <t>Maldegem</t>
  </si>
  <si>
    <t>Malle</t>
  </si>
  <si>
    <t>Mechelen</t>
  </si>
  <si>
    <t>Meerhout</t>
  </si>
  <si>
    <t>Meeuwen-Gruitrode</t>
  </si>
  <si>
    <t>Meise</t>
  </si>
  <si>
    <t>Melle</t>
  </si>
  <si>
    <t>Menen</t>
  </si>
  <si>
    <t>Merchtem</t>
  </si>
  <si>
    <t>Merelbeke</t>
  </si>
  <si>
    <t>Merksplas</t>
  </si>
  <si>
    <t>Mesen</t>
  </si>
  <si>
    <t>Meulebeke</t>
  </si>
  <si>
    <t>Middelkerke</t>
  </si>
  <si>
    <t>Moerbeke</t>
  </si>
  <si>
    <t>Mol</t>
  </si>
  <si>
    <t>Moorslede</t>
  </si>
  <si>
    <t>Mortsel</t>
  </si>
  <si>
    <t>Nazareth</t>
  </si>
  <si>
    <t>Neerpelt</t>
  </si>
  <si>
    <t>Nevele</t>
  </si>
  <si>
    <t>Niel</t>
  </si>
  <si>
    <t>Nieuwerkerken</t>
  </si>
  <si>
    <t>Nieuwpoort</t>
  </si>
  <si>
    <t>Nijlen</t>
  </si>
  <si>
    <t>Ninove</t>
  </si>
  <si>
    <t>Olen</t>
  </si>
  <si>
    <t>Oostende</t>
  </si>
  <si>
    <t>Oosterzele</t>
  </si>
  <si>
    <t>Oostkamp</t>
  </si>
  <si>
    <t>Oostrozebeke</t>
  </si>
  <si>
    <t>Opglabbeek</t>
  </si>
  <si>
    <t>Opwijk</t>
  </si>
  <si>
    <t>Oudenaarde</t>
  </si>
  <si>
    <t>Oudenburg</t>
  </si>
  <si>
    <t>Oud-Heverlee</t>
  </si>
  <si>
    <t>Oud-Turnhout</t>
  </si>
  <si>
    <t>Overijse</t>
  </si>
  <si>
    <t>Overpelt</t>
  </si>
  <si>
    <t>Peer</t>
  </si>
  <si>
    <t>Pepingen</t>
  </si>
  <si>
    <t>Pittem</t>
  </si>
  <si>
    <t>Poperinge</t>
  </si>
  <si>
    <t>Putte</t>
  </si>
  <si>
    <t>Puurs</t>
  </si>
  <si>
    <t>Ranst</t>
  </si>
  <si>
    <t>Ravels</t>
  </si>
  <si>
    <t>Retie</t>
  </si>
  <si>
    <t>Riemst</t>
  </si>
  <si>
    <t>Rijkevorsel</t>
  </si>
  <si>
    <t>Roeselare</t>
  </si>
  <si>
    <t>Ronse</t>
  </si>
  <si>
    <t>Roosdaal</t>
  </si>
  <si>
    <t>Rotselaar</t>
  </si>
  <si>
    <t>Ruiselede</t>
  </si>
  <si>
    <t>Rumst</t>
  </si>
  <si>
    <t>Schelle</t>
  </si>
  <si>
    <t>Scherpenheuvel-Zichem</t>
  </si>
  <si>
    <t>Schilde</t>
  </si>
  <si>
    <t>Schoten</t>
  </si>
  <si>
    <t>Sint-Amands</t>
  </si>
  <si>
    <t>Sint-Genesius-Rode</t>
  </si>
  <si>
    <t>Sint-Gillis-Waas</t>
  </si>
  <si>
    <t>Sint-Katelijne-Waver</t>
  </si>
  <si>
    <t>Sint-Laureins</t>
  </si>
  <si>
    <t>Sint-Lievens-Houtem</t>
  </si>
  <si>
    <t>Sint-Martens-Latem</t>
  </si>
  <si>
    <t>Sint-Niklaas</t>
  </si>
  <si>
    <t>Sint-Pieters-Leeuw</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</si>
  <si>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</si>
  <si>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</si>
  <si>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</si>
  <si>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</si>
  <si>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</si>
  <si>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</si>
  <si>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</si>
  <si>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</si>
  <si>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</si>
  <si>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</si>
  <si>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</si>
  <si>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</si>
  <si>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</si>
  <si>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</si>
  <si>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</si>
  <si>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</si>
  <si>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</si>
  <si>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Veurne</t>
  </si>
  <si>
    <t>Vilvoorde</t>
  </si>
  <si>
    <t>Vleteren</t>
  </si>
  <si>
    <t>Voeren</t>
  </si>
  <si>
    <t>Vorselaar</t>
  </si>
  <si>
    <t>Vosselaar</t>
  </si>
  <si>
    <t>Waarschoot</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</si>
  <si>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</si>
  <si>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</si>
  <si>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</si>
  <si>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</si>
  <si>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</si>
  <si>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</si>
  <si>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</si>
  <si>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</si>
  <si>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</si>
  <si>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</si>
  <si>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</si>
  <si>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</si>
  <si>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</si>
  <si>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</si>
  <si>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</si>
  <si>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</si>
  <si>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</si>
  <si>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</si>
  <si>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</si>
  <si>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</si>
  <si>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</si>
  <si>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</si>
  <si>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</si>
  <si>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</si>
  <si>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Zingem</t>
  </si>
  <si>
    <t>Zoersel</t>
  </si>
  <si>
    <t>Zomergem</t>
  </si>
  <si>
    <t>Zonhoven</t>
  </si>
  <si>
    <t>Zonnebeke</t>
  </si>
  <si>
    <t>Zottegem</t>
  </si>
  <si>
    <t>Zoutleeuw</t>
  </si>
  <si>
    <t>Zuienkerke</t>
  </si>
  <si>
    <t>Zulte</t>
  </si>
  <si>
    <t>Zutendaal</t>
  </si>
  <si>
    <t>Zwalm</t>
  </si>
  <si>
    <t>Zwevegem</t>
  </si>
  <si>
    <t>Zwijndrecht</t>
  </si>
  <si>
    <t>Oost-Vlaanderen</t>
  </si>
  <si>
    <t>Vlaams-Brabant</t>
  </si>
  <si>
    <t>Limburg</t>
  </si>
  <si>
    <t>West-Vlaanderen</t>
  </si>
  <si>
    <t>tweetalig gebied Brussel-Hoofdstad</t>
  </si>
  <si>
    <t>aantal personen</t>
  </si>
  <si>
    <t>resultatenrekening</t>
  </si>
  <si>
    <t>NB: Gelieve in onderstaand schema geen lijnen toe te voegen, te verwijderen of formules aan te passen.</t>
  </si>
  <si>
    <t>Handelsgoederen, grond en hulpstoffen</t>
  </si>
  <si>
    <t>Aankopen van grondstoffen</t>
  </si>
  <si>
    <t>Aankopen van hulpstoffen</t>
  </si>
  <si>
    <t>Aankopen van diensten, werk en studies</t>
  </si>
  <si>
    <t>Algemene onderaannemingen</t>
  </si>
  <si>
    <t>Aankopen van handelsgoederen</t>
  </si>
  <si>
    <t>Aankopen van onroerende goederen bestemd voor verkoop</t>
  </si>
  <si>
    <t>Ontvangen kortingen, ristorno's en rabatten (-)</t>
  </si>
  <si>
    <t>Wijziging in de voorraad</t>
  </si>
  <si>
    <t>Diverse</t>
  </si>
  <si>
    <t>Diensten en  diverse goederen</t>
  </si>
  <si>
    <t>Huur en huurlasten</t>
  </si>
  <si>
    <t>Huur</t>
  </si>
  <si>
    <t>Huurlasten</t>
  </si>
  <si>
    <t>Onderhoud en herstellingen</t>
  </si>
  <si>
    <t>Onderhoud en beheer gebouwen</t>
  </si>
  <si>
    <t>Leveringen aan de onderneming</t>
  </si>
  <si>
    <t>Energie</t>
  </si>
  <si>
    <t>Communicatie (telefoon, fax, internet, gsm, verzendingskosten)</t>
  </si>
  <si>
    <t>Administratie, kantoormateriaal en informatica</t>
  </si>
  <si>
    <t>Opleidingen, informatie, documentatie en abonnementen</t>
  </si>
  <si>
    <t>Artistieke productiekosten</t>
  </si>
  <si>
    <t>Artistieke productiekosten: betaalde uitkoopsommen</t>
  </si>
  <si>
    <t xml:space="preserve">          Binnenland</t>
  </si>
  <si>
    <t xml:space="preserve">          Buitenland</t>
  </si>
  <si>
    <t>Vergoedingen aan derden</t>
  </si>
  <si>
    <t>Forfaitaire vergoedingen</t>
  </si>
  <si>
    <t>Vrijwilligers</t>
  </si>
  <si>
    <t>Diensten op zelfstandige basis</t>
  </si>
  <si>
    <t>Diensten op zelfstandige basis artistiek</t>
  </si>
  <si>
    <t>Diensten op zelfstandige basis onderhoud en logistiek</t>
  </si>
  <si>
    <t>Diensten op zelfstandige basis publiekswerking</t>
  </si>
  <si>
    <t>Diensten op zelfstandige basis technisch-artistiek</t>
  </si>
  <si>
    <t>Diensten op zelfstandige basis administratief</t>
  </si>
  <si>
    <t>Diverse diensten op zelfstandige basis</t>
  </si>
  <si>
    <t>Bedrijfsvoorheffing podiumkunstenaars</t>
  </si>
  <si>
    <t>Andere dienstverleners (sociaal secretariaat, boekhouding, revisor,, accountant, verkoopsbemiddeling,...)</t>
  </si>
  <si>
    <t>Rechten en royalties</t>
  </si>
  <si>
    <t>Verzekeringen</t>
  </si>
  <si>
    <t>Verplaatsings- en verblijfkosten</t>
  </si>
  <si>
    <t>Verplaatsingskosten</t>
  </si>
  <si>
    <t>Séjours</t>
  </si>
  <si>
    <t>Catering</t>
  </si>
  <si>
    <t>Promotie en verkoop</t>
  </si>
  <si>
    <t>Representatiekosten</t>
  </si>
  <si>
    <t>Promotiekosten (promotiedrukwerk, advertenties, mailings, website, ...)</t>
  </si>
  <si>
    <t>Giften, sponsoring en lidgelden</t>
  </si>
  <si>
    <t>Prospectiekosten</t>
  </si>
  <si>
    <t>Uitzendpersoneel en personen die ter beschikking worden gesteld van de vereniging</t>
  </si>
  <si>
    <t>Artistiek</t>
  </si>
  <si>
    <t>Onderhoud logistiek</t>
  </si>
  <si>
    <t>Publiekswerking</t>
  </si>
  <si>
    <t>Technisch-artistiek</t>
  </si>
  <si>
    <t>Administratief</t>
  </si>
  <si>
    <t>Bezoldigingen, premies voor buitenwettelijke verzekeringen, ouderdoms- en overlevingspensioenen van bestuurders, zaakvoerders en werkende vennoten, die niet worden toegekend krachtens een arbeidscontract</t>
  </si>
  <si>
    <t>Bezoldigingen, sociale lasten en pensioenen</t>
  </si>
  <si>
    <t>Bezoldigingen en rechtstreekse sociale voordelen</t>
  </si>
  <si>
    <t>Bestuurders of zaakvoerders</t>
  </si>
  <si>
    <t>Directiepersoneel</t>
  </si>
  <si>
    <t>Bedienden</t>
  </si>
  <si>
    <t>Arbeiders</t>
  </si>
  <si>
    <r>
      <t xml:space="preserve">Andere personeelsleden </t>
    </r>
    <r>
      <rPr>
        <sz val="10"/>
        <color rgb="FFFF0000"/>
        <rFont val="Arial"/>
        <family val="2"/>
      </rPr>
      <t>(Kunstenaars)</t>
    </r>
  </si>
  <si>
    <r>
      <t xml:space="preserve">Werkgeversbijdragen voor sociale verzekeringen </t>
    </r>
    <r>
      <rPr>
        <sz val="10"/>
        <color rgb="FFFF0000"/>
        <rFont val="Arial"/>
        <family val="2"/>
      </rPr>
      <t>(RSZ)</t>
    </r>
  </si>
  <si>
    <t>Andere personeelsleden (Kunstenaars)</t>
  </si>
  <si>
    <t>Werkgeverspremies voor buitenwettelijke verzekeringen</t>
  </si>
  <si>
    <t>Andere personeelskosten</t>
  </si>
  <si>
    <t>Toevoeging provisie vakantiegeld</t>
  </si>
  <si>
    <t>Terugname provisie vakantiegeld (-)</t>
  </si>
  <si>
    <t>Kosten eigen aan de werkgever</t>
  </si>
  <si>
    <t>Overige personeelskosten (o.a. medische dienst,…)</t>
  </si>
  <si>
    <t>Ouderdoms- en overlevingspensioenen</t>
  </si>
  <si>
    <t>Personeel</t>
  </si>
  <si>
    <t>Afschrijvingen, waardeverminderingen en voorzieningen voor risico's en kosten</t>
  </si>
  <si>
    <t xml:space="preserve">Afschrijvingen en waardeverminderingen op vaste activa toevoeging </t>
  </si>
  <si>
    <t>Afschrijvingen op oprichtingskosten</t>
  </si>
  <si>
    <t>Afschrijvingen op immateriële vaste activa</t>
  </si>
  <si>
    <t>Afschrijvingen op materiële vaste activa</t>
  </si>
  <si>
    <t>Waardeverminderingen op immateriële vaste activa</t>
  </si>
  <si>
    <t>Waardeverminderingen op materiële vaste activa</t>
  </si>
  <si>
    <t>Waardeverminderingen op voorraden</t>
  </si>
  <si>
    <t>Toevoeging</t>
  </si>
  <si>
    <t>Terugneming (-)</t>
  </si>
  <si>
    <t>Waardevermindering op bestellingen in uitvoering</t>
  </si>
  <si>
    <t>Waardevermindering op handelsvorderingen op meer dan één jaar</t>
  </si>
  <si>
    <t>Waardevermindering op handelsvorderingen op ten hoogste één jaar</t>
  </si>
  <si>
    <t>Voorzieningen voor pensioenen en soortgelijke verplichtingen</t>
  </si>
  <si>
    <t>Besteding en terugneming (-)</t>
  </si>
  <si>
    <t>Voorzieningen voor grote herstellingswerken en grote onderhoudswerken</t>
  </si>
  <si>
    <t>Voorzieningen voor andere risico's en kosten</t>
  </si>
  <si>
    <t>Voorzieningen voor schenkingen en legaten met terugnemingsrecht</t>
  </si>
  <si>
    <t>Andere bedrijfskosten</t>
  </si>
  <si>
    <t>Bedrijfsbelastingen</t>
  </si>
  <si>
    <t>Minderwaarden op de courante realisatie van materiële vaste activa</t>
  </si>
  <si>
    <t>Minderwaarden op de realisatie van handelsgoederen</t>
  </si>
  <si>
    <t>Schenkingen</t>
  </si>
  <si>
    <t>Diverse bedrijfskosten</t>
  </si>
  <si>
    <t>Als herstructureringskosten geactiveerde bedrijfskosten (-)</t>
  </si>
  <si>
    <t>Financiële kosten</t>
  </si>
  <si>
    <t>Kosten van schulden</t>
  </si>
  <si>
    <t>Rente, commissies en kosten verbonden aan schulden</t>
  </si>
  <si>
    <t>Afschrijving van kosten bij uitgifte van leningen en van disagio</t>
  </si>
  <si>
    <t>Overige kosten van schulden</t>
  </si>
  <si>
    <t>Geactiveerde intercalaire intresten (-)</t>
  </si>
  <si>
    <t>Waardeverminderingen op vlottende activa</t>
  </si>
  <si>
    <t>Minderwaarden op verwezenlijking van vlottende activa</t>
  </si>
  <si>
    <t>Discontokosten op vorderingen</t>
  </si>
  <si>
    <t>Wisselresultaten</t>
  </si>
  <si>
    <t>Resultaten uit de omrekening van vreemde valuta</t>
  </si>
  <si>
    <t>Voorzieningen van financiële aard</t>
  </si>
  <si>
    <t>Diverse financiële kosten</t>
  </si>
  <si>
    <t>Uitzonderlijke kosten</t>
  </si>
  <si>
    <t>Totaal 6</t>
  </si>
  <si>
    <t>Omzet</t>
  </si>
  <si>
    <r>
      <t xml:space="preserve">Verkopen en dienstprestaties </t>
    </r>
    <r>
      <rPr>
        <sz val="10"/>
        <color rgb="FFFF0000"/>
        <rFont val="Arial"/>
        <family val="2"/>
      </rPr>
      <t>(eigen verkoop)</t>
    </r>
  </si>
  <si>
    <r>
      <t xml:space="preserve">Verkopen en dienstprestaties </t>
    </r>
    <r>
      <rPr>
        <sz val="10"/>
        <color rgb="FFFF0000"/>
        <rFont val="Arial"/>
        <family val="2"/>
      </rPr>
      <t>(tickets)</t>
    </r>
  </si>
  <si>
    <r>
      <t xml:space="preserve">Verkopen en dienstprestaties </t>
    </r>
    <r>
      <rPr>
        <sz val="10"/>
        <color rgb="FFFF0000"/>
        <rFont val="Arial"/>
        <family val="2"/>
      </rPr>
      <t>(abonnementen)</t>
    </r>
  </si>
  <si>
    <r>
      <t xml:space="preserve">Verkopen en dienstprestaties </t>
    </r>
    <r>
      <rPr>
        <sz val="10"/>
        <color rgb="FFFF0000"/>
        <rFont val="Arial"/>
        <family val="2"/>
      </rPr>
      <t>(uitkoopsommen)</t>
    </r>
  </si>
  <si>
    <r>
      <t xml:space="preserve">Verkopen en dienstprestaties </t>
    </r>
    <r>
      <rPr>
        <sz val="10"/>
        <color rgb="FFFF0000"/>
        <rFont val="Arial"/>
        <family val="2"/>
      </rPr>
      <t>(uitkoopsommen binnenland)</t>
    </r>
  </si>
  <si>
    <r>
      <t xml:space="preserve">Verkopen en dienstprestaties </t>
    </r>
    <r>
      <rPr>
        <sz val="10"/>
        <color rgb="FFFF0000"/>
        <rFont val="Arial"/>
        <family val="2"/>
      </rPr>
      <t>(uitkoopsommen buitenland)</t>
    </r>
  </si>
  <si>
    <r>
      <t xml:space="preserve">Verkopen en dienstprestaties </t>
    </r>
    <r>
      <rPr>
        <sz val="10"/>
        <color rgb="FFFF0000"/>
        <rFont val="Arial"/>
        <family val="2"/>
      </rPr>
      <t>(coproducties)</t>
    </r>
  </si>
  <si>
    <r>
      <t xml:space="preserve">Verkopen en dienstprestaties </t>
    </r>
    <r>
      <rPr>
        <sz val="10"/>
        <color rgb="FFFF0000"/>
        <rFont val="Arial"/>
        <family val="2"/>
      </rPr>
      <t>(coproducties binnenland)</t>
    </r>
  </si>
  <si>
    <r>
      <t xml:space="preserve">Verkopen en dienstprestaties </t>
    </r>
    <r>
      <rPr>
        <sz val="10"/>
        <color rgb="FFFF0000"/>
        <rFont val="Arial"/>
        <family val="2"/>
      </rPr>
      <t>(coproducties buitenland)</t>
    </r>
  </si>
  <si>
    <r>
      <t xml:space="preserve">Verkopen en dienstprestaties </t>
    </r>
    <r>
      <rPr>
        <sz val="10"/>
        <color rgb="FFFF0000"/>
        <rFont val="Arial"/>
        <family val="2"/>
      </rPr>
      <t>(samenwerkingen)</t>
    </r>
  </si>
  <si>
    <r>
      <t xml:space="preserve">Verkopen en dienstprestaties </t>
    </r>
    <r>
      <rPr>
        <sz val="10"/>
        <color rgb="FFFF0000"/>
        <rFont val="Arial"/>
        <family val="2"/>
      </rPr>
      <t>(samenwerkingen binnenland)</t>
    </r>
  </si>
  <si>
    <r>
      <t xml:space="preserve">Verkopen en dienstprestaties </t>
    </r>
    <r>
      <rPr>
        <sz val="10"/>
        <color rgb="FFFF0000"/>
        <rFont val="Arial"/>
        <family val="2"/>
      </rPr>
      <t>(samenwerkingen buitenland)</t>
    </r>
  </si>
  <si>
    <r>
      <t xml:space="preserve">Verkopen en dienstprestaties </t>
    </r>
    <r>
      <rPr>
        <sz val="10"/>
        <color rgb="FFFF0000"/>
        <rFont val="Arial"/>
        <family val="2"/>
      </rPr>
      <t>(recuperatie kosten)</t>
    </r>
  </si>
  <si>
    <r>
      <t xml:space="preserve">Verkopen en dienstprestaties </t>
    </r>
    <r>
      <rPr>
        <sz val="10"/>
        <color rgb="FFFF0000"/>
        <rFont val="Arial"/>
        <family val="2"/>
      </rPr>
      <t>(recuperatie kosten binnenland)</t>
    </r>
  </si>
  <si>
    <r>
      <t xml:space="preserve">Verkopen en dienstprestaties </t>
    </r>
    <r>
      <rPr>
        <sz val="10"/>
        <color rgb="FFFF0000"/>
        <rFont val="Arial"/>
        <family val="2"/>
      </rPr>
      <t>(recuperatie kosten buitenland)</t>
    </r>
  </si>
  <si>
    <r>
      <t xml:space="preserve">Verkopen en dienstprestaties </t>
    </r>
    <r>
      <rPr>
        <sz val="10"/>
        <color rgb="FFFF0000"/>
        <rFont val="Arial"/>
        <family val="2"/>
      </rPr>
      <t>(foyer, bookshop, café,...)</t>
    </r>
  </si>
  <si>
    <r>
      <t xml:space="preserve">Verkopen en dienstprestaties </t>
    </r>
    <r>
      <rPr>
        <sz val="10"/>
        <color rgb="FFFF0000"/>
        <rFont val="Arial"/>
        <family val="2"/>
      </rPr>
      <t>(sponsoring)</t>
    </r>
  </si>
  <si>
    <r>
      <t xml:space="preserve">Verkopen en dienstprestaties </t>
    </r>
    <r>
      <rPr>
        <sz val="10"/>
        <color rgb="FFFF0000"/>
        <rFont val="Arial"/>
        <family val="2"/>
      </rPr>
      <t>(andere)</t>
    </r>
  </si>
  <si>
    <t>Toegekende kortingen, ristorno's en rabatten</t>
  </si>
  <si>
    <t>Wijziging van de voorraad en bestellingen in uitvoering</t>
  </si>
  <si>
    <t>Geproduceerde vaste activa</t>
  </si>
  <si>
    <t>Lidgeld, schenkingen, legaten en subsidies</t>
  </si>
  <si>
    <t>Lidgeld (stortingen) werkelijke leden</t>
  </si>
  <si>
    <t>Lidgeld (stortingen) toegetreden leden</t>
  </si>
  <si>
    <t>Schenkingen zonder terugnemingsrecht (+/-)</t>
  </si>
  <si>
    <t>Schenkingen met terugnemingrecht (+/-)</t>
  </si>
  <si>
    <t>Legaten zonder terugnemingsrecht (+/-)</t>
  </si>
  <si>
    <t>Legaten met terugnemingsrecht (+/-)</t>
  </si>
  <si>
    <t>Kapitaal- en intrestsubsidies</t>
  </si>
  <si>
    <t>Subsidies</t>
  </si>
  <si>
    <t>Overige bedrijfsopbrengsten</t>
  </si>
  <si>
    <t>Meerwaarden op de courante realisatie van materiële vaste activa</t>
  </si>
  <si>
    <t>Meerwaarden op de realisatie van handelsvorderingen</t>
  </si>
  <si>
    <t>Diverse bedrijfsopbrengsten (rechten en royalties)</t>
  </si>
  <si>
    <r>
      <t xml:space="preserve">Diverse bedrijfsopbrengsten </t>
    </r>
    <r>
      <rPr>
        <sz val="10"/>
        <color rgb="FFFF0000"/>
        <rFont val="Arial"/>
        <family val="2"/>
      </rPr>
      <t>(gebouw- en zaalverhuur)</t>
    </r>
  </si>
  <si>
    <r>
      <t xml:space="preserve">Diverse bedrijfsopbrengsten </t>
    </r>
    <r>
      <rPr>
        <sz val="10"/>
        <color rgb="FFFF0000"/>
        <rFont val="Arial"/>
        <family val="2"/>
      </rPr>
      <t>(verhuur materialen / technisch materiaal of installaties)</t>
    </r>
  </si>
  <si>
    <t xml:space="preserve">Diverse bedrijfsopbrengsten </t>
  </si>
  <si>
    <t>Financiële opbrengsten</t>
  </si>
  <si>
    <t>Opbrengsten uit financiële vaste activa</t>
  </si>
  <si>
    <t>Meerwaarden op de realisatie van vlottende activa</t>
  </si>
  <si>
    <t>Diverse financiële opbrengsten</t>
  </si>
  <si>
    <t>Uitzonderlijke opbrengsten</t>
  </si>
  <si>
    <t>Totaal 7</t>
  </si>
  <si>
    <t>Resultaat</t>
  </si>
  <si>
    <t xml:space="preserve">rood = bovenop minimum indeling algemeen rekeningstelsel vzw's 30.12.2003 (vzw-wetgeving van kracht vf. 01.01.2006) </t>
  </si>
  <si>
    <t>identificatiegegevens</t>
  </si>
  <si>
    <t>deze gegevens worden automatisch overgenomen op alle volgende werkbladen, daar NIETS aan de titels wijzigen!</t>
  </si>
  <si>
    <t>(vul onderstaande vakken in)</t>
  </si>
  <si>
    <t>(indien lang: gebruik een afkorting)</t>
  </si>
  <si>
    <t>jaar</t>
  </si>
  <si>
    <t>(het jaar waar dit document op slaat, indien meerjarig: het eerste jaar)</t>
  </si>
  <si>
    <t>type</t>
  </si>
  <si>
    <t>(aanvraag = oorspronkelijke indiening; actieplan = na goedkeuring; werkingsverslag = bij afrekening)</t>
  </si>
  <si>
    <t>dossiernummer</t>
  </si>
  <si>
    <t>(enkel in te vullen bij actieplan en werkingsverslag, zoals werd meegedeeld na indiening)</t>
  </si>
  <si>
    <t>bijvoorbeeld deze cel</t>
  </si>
  <si>
    <t>aanvraag</t>
  </si>
  <si>
    <t>(het dossiernummer bestaat uit 6 cijfers)</t>
  </si>
  <si>
    <t>personeel en medewerkers</t>
  </si>
  <si>
    <t>naam</t>
  </si>
  <si>
    <t>toelichting aantal activiteiten</t>
  </si>
  <si>
    <t>Vul de duurtijd van de begeleiding in in dagen</t>
  </si>
  <si>
    <t>Vul de duurtijd van het colloquium in in dagen</t>
  </si>
  <si>
    <t>1 creatieopdracht = 1 activiteit</t>
  </si>
  <si>
    <t>1 dag = 1 activiteit</t>
  </si>
  <si>
    <t>Elke nieuw ontwikkelde lesmap = 1 activiteit</t>
  </si>
  <si>
    <t>Elke afzonderlijke lezing = 1 activiteit. Loopt deze over meerdere dagen: elke dag = 1 activiteit.</t>
  </si>
  <si>
    <t>Elke lijn = 1 activiteit</t>
  </si>
  <si>
    <t>naam productie</t>
  </si>
  <si>
    <t>Elke afzonderlijke voorstelling = 1 activiteit. Meerdere voorstellingen voor eenzelfde publiek = 1 activiteit</t>
  </si>
  <si>
    <t>Elke afzonderlijke sessie = 1 activiteit. Loopt deze over meerdere dagen: elke dag = 1 activiteit.</t>
  </si>
  <si>
    <t>Elke afzonderlijke rondleiding/excursie = 1 activiteit. Loopt deze over meerdere dagen: elke dag = 1 activiteit.</t>
  </si>
  <si>
    <t>1 tentoonstellingsdag = 1 activiteit</t>
  </si>
  <si>
    <t>1 vernissage/finissage = 1 activiteit</t>
  </si>
  <si>
    <t>1 voor- of nabespreking = 1 activiteit</t>
  </si>
  <si>
    <t>Elke nieuwe opname = 1 activiteit; vul het aantal verspreide exemplaren in bij 'publiek - bekend'</t>
  </si>
  <si>
    <t>publiek: bekend</t>
  </si>
  <si>
    <t>publiek: geschat</t>
  </si>
  <si>
    <t>Overige</t>
  </si>
  <si>
    <t xml:space="preserve">Vul altijd de tabbladen voor activiteiten, personeel en medewerkers in. </t>
  </si>
  <si>
    <t>Enkel bij de jaarlijkse werkingsverslagen over meerjarige werkingssubsidies aan organisaties vult u ook het tabblad organisaties-balans in.</t>
  </si>
  <si>
    <t>Vul ook altijd 1 van beide tabbladen met de resulatenrekening in, naargelang het een subsidie voor een organisatie of een individu betreft.</t>
  </si>
  <si>
    <t>liquiditeitsratio</t>
  </si>
  <si>
    <t>subsidie provincie</t>
  </si>
  <si>
    <t>subsidie stad of gemeente</t>
  </si>
  <si>
    <t>subsidie buitenlandse overheden</t>
  </si>
  <si>
    <t>ACTIVA</t>
  </si>
  <si>
    <t>VASTE ACTIVA</t>
  </si>
  <si>
    <t>20/28</t>
  </si>
  <si>
    <t>Oprichtingskosten</t>
  </si>
  <si>
    <t>Immateriële vaste activa</t>
  </si>
  <si>
    <t>22/27</t>
  </si>
  <si>
    <t>Terreinen en gebouwen</t>
  </si>
  <si>
    <t>In volle eigendom van de vereniging of stichting</t>
  </si>
  <si>
    <t>22/91</t>
  </si>
  <si>
    <t>22/92</t>
  </si>
  <si>
    <t>Installaties, machines en uitrusting</t>
  </si>
  <si>
    <t>Meubilair en rollend materieel</t>
  </si>
  <si>
    <t>Leasing en soortgelijke rechten</t>
  </si>
  <si>
    <t>Overige materiële vaste activa</t>
  </si>
  <si>
    <t>Activa in aanbouw en vooruitbetalingen</t>
  </si>
  <si>
    <t>Financiële vaste activa</t>
  </si>
  <si>
    <t>Verbonden entiteiten</t>
  </si>
  <si>
    <t>280/1</t>
  </si>
  <si>
    <t>Deelnemingen</t>
  </si>
  <si>
    <t>Vorderingen</t>
  </si>
  <si>
    <t>Andere vennootschappen waarmee een deelnemingsverhouding bestaat</t>
  </si>
  <si>
    <t>282/3</t>
  </si>
  <si>
    <t>Andere financiële vaste activa</t>
  </si>
  <si>
    <t>284/8</t>
  </si>
  <si>
    <t>Aandelen</t>
  </si>
  <si>
    <t>Vorderingen en borgtochten in contanten</t>
  </si>
  <si>
    <t>285/8</t>
  </si>
  <si>
    <t>VLOTTENDE ACTIVA</t>
  </si>
  <si>
    <t>29/58</t>
  </si>
  <si>
    <t>Vorderingen op meer dan één jaar</t>
  </si>
  <si>
    <t>Handelsvorderingen</t>
  </si>
  <si>
    <t>Overige vorderingen</t>
  </si>
  <si>
    <t>waarvan niet-rentedragendende vorderingen of gekoppeld aan een abnormaal lage rente</t>
  </si>
  <si>
    <t>Voorraden en bestellingen in uitvoering</t>
  </si>
  <si>
    <t>Voorraden</t>
  </si>
  <si>
    <t>30/36</t>
  </si>
  <si>
    <t>Grond- en hulpstoffen</t>
  </si>
  <si>
    <t>30/31</t>
  </si>
  <si>
    <t>Goederen in bewerking</t>
  </si>
  <si>
    <t>Gereed product</t>
  </si>
  <si>
    <t>Handelsgoederen</t>
  </si>
  <si>
    <t>Onroerende goederen bestemd voor verkoop</t>
  </si>
  <si>
    <t>Vooruitbetalingen</t>
  </si>
  <si>
    <t>Bestellingen in uitvoering</t>
  </si>
  <si>
    <t>Vorderingen op ten hoogste één jaar</t>
  </si>
  <si>
    <t>40/41</t>
  </si>
  <si>
    <t>Geldbeleggingen</t>
  </si>
  <si>
    <t>50/53</t>
  </si>
  <si>
    <t>Liquide middelen</t>
  </si>
  <si>
    <t>54/58</t>
  </si>
  <si>
    <t>Overlopende rekeningen</t>
  </si>
  <si>
    <t>490/1</t>
  </si>
  <si>
    <t>TOTAAL VAN DE ACTIVA</t>
  </si>
  <si>
    <t xml:space="preserve">         </t>
  </si>
  <si>
    <t>PASSIVA</t>
  </si>
  <si>
    <t>EIGEN VERMOGEN</t>
  </si>
  <si>
    <t>10   15</t>
  </si>
  <si>
    <t>Fondsen van de vereniging of stichting</t>
  </si>
  <si>
    <t>Beginvermogen</t>
  </si>
  <si>
    <t>Permanente financiering</t>
  </si>
  <si>
    <t>Herwaarderingsmeerwaarden</t>
  </si>
  <si>
    <t>Kapitaalsubsidies</t>
  </si>
  <si>
    <t>VOORZIENINGEN</t>
  </si>
  <si>
    <t>Voorzieningen voor risico's en kosten</t>
  </si>
  <si>
    <t>160/5</t>
  </si>
  <si>
    <t>Pensioenen en soortgelijke verplichtingen</t>
  </si>
  <si>
    <t>Belastingen</t>
  </si>
  <si>
    <t>Grote herstellings- en onderhoudswerken</t>
  </si>
  <si>
    <t>Overige risico's en kosten</t>
  </si>
  <si>
    <t>163/5</t>
  </si>
  <si>
    <t>Voorzieningen voor terug te betalen subsidies en legaten en voor schenkingen met terugnemingsrecht</t>
  </si>
  <si>
    <t>SCHULDEN</t>
  </si>
  <si>
    <t>17/49</t>
  </si>
  <si>
    <t>Schulden op meer dan één jaar</t>
  </si>
  <si>
    <t>Financiële schulden</t>
  </si>
  <si>
    <t>170/4</t>
  </si>
  <si>
    <t>Achtergestelde leningen</t>
  </si>
  <si>
    <t>Niet-achtergestelde obligatieleningen</t>
  </si>
  <si>
    <t>Leasingschulden en soortgelijke schulden</t>
  </si>
  <si>
    <t>Kredietinstellingen</t>
  </si>
  <si>
    <t>Overige leningen</t>
  </si>
  <si>
    <t>Handelsschulden</t>
  </si>
  <si>
    <t>Leveranciers</t>
  </si>
  <si>
    <t>Te betalen wissels</t>
  </si>
  <si>
    <t>Ontvangen vooruitbetalingen op bestellingen</t>
  </si>
  <si>
    <t>Overige schulden</t>
  </si>
  <si>
    <t>Rentedragend</t>
  </si>
  <si>
    <t>Niet-rentedragend of gekoppeld aan een abnormaal lage rente</t>
  </si>
  <si>
    <t>Borgtochten ontvangen in contanten</t>
  </si>
  <si>
    <t>Schulden op ten hoogte één jaar</t>
  </si>
  <si>
    <t>42/48</t>
  </si>
  <si>
    <t>Schulden op meer dan één jaar die binnen het jaar vervallen</t>
  </si>
  <si>
    <t>430/8</t>
  </si>
  <si>
    <t>440/4</t>
  </si>
  <si>
    <t>Schulden met betrekking tot belastingen, bezoldigingen en sociale lasten</t>
  </si>
  <si>
    <t>450/3</t>
  </si>
  <si>
    <t>Bezoldigingen en sociale lasten</t>
  </si>
  <si>
    <t>454/9</t>
  </si>
  <si>
    <t>Diverse schulden</t>
  </si>
  <si>
    <t>Vervallen obligaties en coupons, terug te betalen subsidies en borgtochten ontvangen in contacten</t>
  </si>
  <si>
    <t>480/8</t>
  </si>
  <si>
    <t>Andere rentedragende schulden</t>
  </si>
  <si>
    <t>Andere schulden, niet-rentedragend of gekoppeld aan een abnormaal lage rente</t>
  </si>
  <si>
    <t>492/3</t>
  </si>
  <si>
    <t>TOTAAL VAN DE PASSIVA</t>
  </si>
  <si>
    <t>10   49</t>
  </si>
  <si>
    <t>Gekleurde cellen bevatten formules: gelieve deze niet aan te passen!</t>
  </si>
  <si>
    <t>projectsubsidie Kunstendecreet</t>
  </si>
  <si>
    <t>subsidies VGC</t>
  </si>
  <si>
    <t>andere subsidies</t>
  </si>
  <si>
    <t>individuen-resultatenrekening</t>
  </si>
  <si>
    <t>balans NA RESULTAATSBESTEMMING</t>
  </si>
  <si>
    <t>solvabiliteitsratio</t>
  </si>
  <si>
    <t>U mag de indeling van de vooraf gedefinieerde tabbladen niet wijzigen. Tabbladen die u zelf toevoegt mag u niet dezelfde naam geven als vooraf gedefinieerde tabbladen.</t>
  </si>
  <si>
    <t>Materiële vaste activa</t>
  </si>
  <si>
    <t>Bestemde fondsen opgebouw met eigen middelen</t>
  </si>
  <si>
    <t>Bestemde fondsen opgebouwd met subsidies</t>
  </si>
  <si>
    <t>Overgedragen positief (negatief) resultaat opgebouwd met eigen middelen</t>
  </si>
  <si>
    <t>Overgedragen positief (negatief) resultaat opgebouwd met subsidies</t>
  </si>
  <si>
    <t>Rijlabels</t>
  </si>
  <si>
    <t>(leeg)</t>
  </si>
  <si>
    <t>Eindtotaal</t>
  </si>
  <si>
    <t>Aantal van aantal activiteiten</t>
  </si>
  <si>
    <t>samenvatting activiteiten</t>
  </si>
  <si>
    <t>Som van publiek: bekend</t>
  </si>
  <si>
    <t>Som van publiek: geschat</t>
  </si>
  <si>
    <t>Som van vergoeding</t>
  </si>
  <si>
    <t>Som van VTE (enkel invullen bij loondienst)</t>
  </si>
  <si>
    <t>De gegevens in de groene kolommen worden automatisch gegenereerd, u mag die gegevens niet overschrijven.</t>
  </si>
  <si>
    <t>Voor de gegevens in de paarse kolommen moet u een keuze maken uit de uitvallijst. U mag daar geen andere gegevens invullen.</t>
  </si>
  <si>
    <t xml:space="preserve"> Voor de gegevens in de paarse kolommen moet u een keuze maken uit de uitvallijst.</t>
  </si>
  <si>
    <t xml:space="preserve"> U mag daar geen andere gegevens invullen.</t>
  </si>
  <si>
    <t>kosten (uit)</t>
  </si>
  <si>
    <t>omschrijving</t>
  </si>
  <si>
    <t>gelieve niets aan de indeling te wijzigen</t>
  </si>
  <si>
    <t>aankopen materiaal (om te gebruiken bij creatie, presentatie)</t>
  </si>
  <si>
    <t>aankopen investeringsgoederen (camera, pc, software)</t>
  </si>
  <si>
    <t>administratiekosten en kantoormateriaal (telefoon, internet, kopieën,…)</t>
  </si>
  <si>
    <t>communicatie (website, folders, brochures)</t>
  </si>
  <si>
    <t>huur en huurlasten (bureau, repetitieruimte, tentoonstellingsruimte, materiaal,…)</t>
  </si>
  <si>
    <t>personeelskosten (in loondienst) als werknemer</t>
  </si>
  <si>
    <t>personeelskosten (niet in loondienst) interim</t>
  </si>
  <si>
    <t>personeelskosten (niet in loondienst) vrijwilligers</t>
  </si>
  <si>
    <t>personeelskosten (niet in loondienst) kleinevergoedingsregeling</t>
  </si>
  <si>
    <t>personeelskosten (niet in loondienst) zelfstandige / op factuur</t>
  </si>
  <si>
    <t>receptie, relatiegeschenken</t>
  </si>
  <si>
    <t>verblijfskosten en verplaatsingskosten, transport</t>
  </si>
  <si>
    <t>forfaitaire creatievergoeding</t>
  </si>
  <si>
    <t>documentatie (boeken, museumbezoeken,…)</t>
  </si>
  <si>
    <t>overige/varia</t>
  </si>
  <si>
    <t>opbrengsten (in)</t>
  </si>
  <si>
    <t>verkoop</t>
  </si>
  <si>
    <t>eigen inbreng</t>
  </si>
  <si>
    <t>opbrengsten uit samenwerking / coproductie (inclusief sponsoring)</t>
  </si>
  <si>
    <t>overige subsidies Vlaamse overheid</t>
  </si>
  <si>
    <t>resultaat</t>
  </si>
  <si>
    <t>Meerjarige werkingssubsidie Kunstendecreet</t>
  </si>
  <si>
    <t>Projectsubsidie Kunstendecreet</t>
  </si>
  <si>
    <t>Subsidies FOCI</t>
  </si>
  <si>
    <t>Subsidies VGC</t>
  </si>
  <si>
    <t>Overige subsidies Vlaamse overheid</t>
  </si>
  <si>
    <t>Subsidie provincie</t>
  </si>
  <si>
    <t>Subsidie stad of gemeente</t>
  </si>
  <si>
    <t>Subsidie buitenlandse overheden</t>
  </si>
  <si>
    <t>Andere subsidies</t>
  </si>
  <si>
    <t>Gekleurde cellen bevatten formules: gelieve deze niet aan te passen! De laatste kolom wordt door de administratie ingevuld.</t>
  </si>
  <si>
    <t>begroting aanvraag of actieplan</t>
  </si>
  <si>
    <t>afrekening</t>
  </si>
  <si>
    <t>vergelijking meest recente begroting - afrekening</t>
  </si>
  <si>
    <t>aanvaarde projectkosten en -opbrengsten (administratie)</t>
  </si>
  <si>
    <t>samenvatting</t>
  </si>
  <si>
    <t>Kleinevergoedingsregeling</t>
  </si>
  <si>
    <t>boekjaar</t>
  </si>
  <si>
    <t>code</t>
  </si>
  <si>
    <t>Op dit tabblad 'toelichting' en op eventuele extra tabbladen die u zelf daar rechts van toevoegt, kunt u verduidelijking toevoegen over de begroting, afrekening en/of balans.</t>
  </si>
  <si>
    <t xml:space="preserve">U kunt op zelf toegevoegde tabbladen ook volledige of gedeeltelijke begrotingen toevoegen en/of verduidelijken in een zelf gekozen vorm. </t>
  </si>
  <si>
    <t>Zelf toegevoegde tabbladen vervangen de vooraf gedefinieerde tabbladen NIET. U moet de door de vooraf gedefinieerde tabbladen die voor u van toepassing zijn dus altijd invullen.</t>
  </si>
  <si>
    <t>U mag de vooraf gedefinieerde tabbladen niet verwijderen, ook niet wanneer ze niet voor u van toepassing zijn. In dat geval laat u ze gewoon leeg.</t>
  </si>
  <si>
    <r>
      <t xml:space="preserve">U kunt op de volgende tabbladen de tabellen onderaan aanvullen, maar u mag  </t>
    </r>
    <r>
      <rPr>
        <b/>
        <sz val="12"/>
        <color indexed="10"/>
        <rFont val="Arial"/>
        <family val="2"/>
      </rPr>
      <t>geen formules of keuzelijsten aanpassen.</t>
    </r>
  </si>
  <si>
    <t>Voor de gegevens in het paarse vak moet u een keuze maken uit de uitvallijst. U mag daar geen andere gegevens invullen.</t>
  </si>
  <si>
    <r>
      <t xml:space="preserve">Opgelet: bij sommige titels staat een </t>
    </r>
    <r>
      <rPr>
        <b/>
        <sz val="12"/>
        <color indexed="10"/>
        <rFont val="Arial"/>
        <family val="2"/>
      </rPr>
      <t>belangrijke mededeling.</t>
    </r>
  </si>
  <si>
    <r>
      <t xml:space="preserve">Het gaat om de cellen met een </t>
    </r>
    <r>
      <rPr>
        <b/>
        <sz val="12"/>
        <color indexed="10"/>
        <rFont val="Arial"/>
        <family val="2"/>
      </rPr>
      <t>rood driehoekje</t>
    </r>
    <r>
      <rPr>
        <b/>
        <sz val="12"/>
        <rFont val="Arial"/>
        <family val="2"/>
      </rPr>
      <t xml:space="preserve"> in de rechterbovenhoek.</t>
    </r>
  </si>
  <si>
    <t>U kunt de opmerking lezen door met de muis op die cel te gaan staan</t>
  </si>
  <si>
    <t>De cellen die u zelf niet mag aanpassen zijn groen gemarkeerd.</t>
  </si>
  <si>
    <t>Op het tabblad 'toelichting' en op eventuele extra tabbladen die u zelf daar rechts van toevoegt, kunt u verduidelijking toevoegen over de begroting, afrekening en/of balans.</t>
  </si>
  <si>
    <t>vte (enkel bij loondienst)</t>
  </si>
  <si>
    <t>opname (cd of dvd)</t>
  </si>
  <si>
    <t>begeleiding van deelnemers (coaching)</t>
  </si>
  <si>
    <t>cursus / vorming / workshop / masterclass</t>
  </si>
  <si>
    <t>Elke afzonderlijke cursus / vorming / workshop / masterclass = 1 activiteit. Loopt deze over meerdere dagen: elke dag = 1 activiteit.</t>
  </si>
  <si>
    <t>opgelet: per lijn slechts één kolom invullen</t>
  </si>
  <si>
    <t>provincie</t>
  </si>
  <si>
    <t>stad/gemeente in Vlaanderen, of Brussel</t>
  </si>
  <si>
    <t>loondienst (ook vte invullen)</t>
  </si>
  <si>
    <t>publicatie</t>
  </si>
  <si>
    <t>Elke nieuw ontwikkelde publicatie = 1 lijn en 1 activiteit; vul de oplage in bij 'publiek - bekend'.</t>
  </si>
  <si>
    <t>loondienst niet-individueel toewijsbare kost (geen vte invullen)</t>
  </si>
  <si>
    <t>Artistieke productiekosten: betaalde coproductiebijdragen</t>
  </si>
  <si>
    <t>Verblijfkosten</t>
  </si>
  <si>
    <t>vrijwilliger</t>
  </si>
  <si>
    <t>versie 2015-06-22</t>
  </si>
  <si>
    <t>Stichting Logos</t>
  </si>
  <si>
    <t>Xavier Verhelst</t>
  </si>
  <si>
    <t>Laura Maes</t>
  </si>
  <si>
    <t xml:space="preserve">Kristof Lauwers </t>
  </si>
  <si>
    <t>Mattias Parent</t>
  </si>
  <si>
    <t>Steven Willems, accountant</t>
  </si>
  <si>
    <t>HDP, sociaal secretariaat</t>
  </si>
  <si>
    <t>Componistenstage voor niet-professionele doelgroep met Musica</t>
  </si>
  <si>
    <t>Ontwikkelen van muziekdozen</t>
  </si>
  <si>
    <t xml:space="preserve">Bouw van schakeling 3de partij </t>
  </si>
  <si>
    <t>Project componeren in de klas in samenwerking met Matrix</t>
  </si>
  <si>
    <t>Workshop musica futurista</t>
  </si>
  <si>
    <t>Ontwikkeling en productie rond werk Alvin Lucier</t>
  </si>
  <si>
    <t>Uitvoering van Ballet Mechanique i. s. m. Ictus</t>
  </si>
  <si>
    <t>Receptief concert met Silken Tofu</t>
  </si>
  <si>
    <t>Receptief concert met audioMER</t>
  </si>
  <si>
    <t>Receptief concert met Aifoon</t>
  </si>
  <si>
    <t>Receptief concert met Les Ateliers Claus</t>
  </si>
  <si>
    <t>Receptief concert met Champs d'Action</t>
  </si>
  <si>
    <t>Recptief concert met icoon experimentele muziek</t>
  </si>
  <si>
    <t>Receptief concert met solorecital hedendaagse muziek</t>
  </si>
  <si>
    <t>Receptief concert van jong ensemble hedendaagse muziek</t>
  </si>
  <si>
    <t>Receptief concert met elektronische hedendaagse muziek</t>
  </si>
  <si>
    <t>Receptief concert met experimentele instrumenten</t>
  </si>
  <si>
    <t>Receptief concert met KERM</t>
  </si>
  <si>
    <t>10 presentaties geluidskunstprojecten</t>
  </si>
  <si>
    <t>Ontwikkeling en productie van een evenement met de Centrale en Elftwelf vzw</t>
  </si>
  <si>
    <t>Toonmoment met componistenopdracht van Michiel De Malsche</t>
  </si>
  <si>
    <t>Compositieopdracht Michiel De Malsche</t>
  </si>
  <si>
    <t>Compositieopdracht Luc Brewaeys</t>
  </si>
  <si>
    <t>8 Presentaties van Logos Robot Orkest,Logos Woman of Logos Ensemble</t>
  </si>
  <si>
    <t>Dansers, musici, componisten en andere kunstenaars</t>
  </si>
  <si>
    <t>600010,Archief en Informatiecentrum</t>
  </si>
  <si>
    <t>1250.00</t>
  </si>
  <si>
    <t>1267.00</t>
  </si>
  <si>
    <t>1391.00</t>
  </si>
  <si>
    <t>600011,Archief Taksen en doeane op aankopen</t>
  </si>
  <si>
    <t>300.00</t>
  </si>
  <si>
    <t>600020,Atelier instrumentenbouw grondstoffen</t>
  </si>
  <si>
    <t>6500.00</t>
  </si>
  <si>
    <t>6400.00</t>
  </si>
  <si>
    <t>600030,Studio grondstoffen</t>
  </si>
  <si>
    <t>2000.00</t>
  </si>
  <si>
    <t>601010,Archief hulpstoffen en materialen</t>
  </si>
  <si>
    <t>1000.00</t>
  </si>
  <si>
    <t>1100.00</t>
  </si>
  <si>
    <t>601020,Atelier instrumentenbouw hulpstoffen</t>
  </si>
  <si>
    <t>1500.00</t>
  </si>
  <si>
    <t>1200.00</t>
  </si>
  <si>
    <t>1400.00</t>
  </si>
  <si>
    <t>601030,Studio hulpstoffen</t>
  </si>
  <si>
    <t>500.00</t>
  </si>
  <si>
    <t>700.00</t>
  </si>
  <si>
    <t>550.00</t>
  </si>
  <si>
    <t>602010,Archief diensten en werk</t>
  </si>
  <si>
    <t>469.00</t>
  </si>
  <si>
    <t>520.00</t>
  </si>
  <si>
    <t>602020,Atelier diensten en werk</t>
  </si>
  <si>
    <t>2500.00</t>
  </si>
  <si>
    <t>3500.00</t>
  </si>
  <si>
    <t>602030,Studio diensten en werk</t>
  </si>
  <si>
    <t>604040,Inkopen foyer</t>
  </si>
  <si>
    <t>2600.00</t>
  </si>
  <si>
    <t>2800.00</t>
  </si>
  <si>
    <t>610002,Onderhoud gebouwen en infrastruktuur</t>
  </si>
  <si>
    <t>9120.00</t>
  </si>
  <si>
    <t>10000.00</t>
  </si>
  <si>
    <t>10500.00</t>
  </si>
  <si>
    <t>11000.00</t>
  </si>
  <si>
    <t>610003,Onderhoud instrumenten en apparatuur</t>
  </si>
  <si>
    <t>7000.00</t>
  </si>
  <si>
    <t>7200.00</t>
  </si>
  <si>
    <t>7500.00</t>
  </si>
  <si>
    <t>610004,Afvalverwerking</t>
  </si>
  <si>
    <t>1300.00</t>
  </si>
  <si>
    <t>1350.00</t>
  </si>
  <si>
    <t>611000,Energie: elektriciteit en gas</t>
  </si>
  <si>
    <t>23000.00</t>
  </si>
  <si>
    <t>24000.00</t>
  </si>
  <si>
    <t>25000.00</t>
  </si>
  <si>
    <t>25500.00</t>
  </si>
  <si>
    <t>26000.00</t>
  </si>
  <si>
    <t>611001,Water en klein materiaal</t>
  </si>
  <si>
    <t>1450.00</t>
  </si>
  <si>
    <t>611200,Telefonie kosten</t>
  </si>
  <si>
    <t>1800.00</t>
  </si>
  <si>
    <t>1850.00</t>
  </si>
  <si>
    <t>1900.00</t>
  </si>
  <si>
    <t>611301,Administratiekosten-post-dossiers</t>
  </si>
  <si>
    <t>611302,Software &amp; updates</t>
  </si>
  <si>
    <t>900.00</t>
  </si>
  <si>
    <t>950.00</t>
  </si>
  <si>
    <t>980.00</t>
  </si>
  <si>
    <t>611410,Informatie en abonnementen</t>
  </si>
  <si>
    <t>600.00</t>
  </si>
  <si>
    <t>611510,Requisieten koncerten Tetraeder</t>
  </si>
  <si>
    <t>2200.00</t>
  </si>
  <si>
    <t>2300.00</t>
  </si>
  <si>
    <t>611512,Requisieten eigen Produkties</t>
  </si>
  <si>
    <t>6600.00</t>
  </si>
  <si>
    <t>6700.00</t>
  </si>
  <si>
    <t>611513,Requisieten buitenlandse produkties</t>
  </si>
  <si>
    <t>1600.00</t>
  </si>
  <si>
    <t>611514,Requisieten speciale projekten</t>
  </si>
  <si>
    <t>4300.00</t>
  </si>
  <si>
    <t>4400.00</t>
  </si>
  <si>
    <t>4600.00</t>
  </si>
  <si>
    <t>611520,Honoraria Receptieve Koncerten</t>
  </si>
  <si>
    <t>3000.00</t>
  </si>
  <si>
    <t>611521,Honoraria Kompositieopdrachten</t>
  </si>
  <si>
    <t>611522,Honoraria Ko-produkties</t>
  </si>
  <si>
    <t>611523,Honoraria eigen artistieke produkties</t>
  </si>
  <si>
    <t>5000.00</t>
  </si>
  <si>
    <t>5500.00</t>
  </si>
  <si>
    <t>5800.00</t>
  </si>
  <si>
    <t>6000.00</t>
  </si>
  <si>
    <t>611524,Honoraria buitenlandse produkties</t>
  </si>
  <si>
    <t>1626.00</t>
  </si>
  <si>
    <t>611526,Artists in residence &amp; spec.projekten</t>
  </si>
  <si>
    <t>4500.00</t>
  </si>
  <si>
    <t>4700.00</t>
  </si>
  <si>
    <t>612010,Vrijwilligers</t>
  </si>
  <si>
    <t>2100.00</t>
  </si>
  <si>
    <t>612020,Kleine vergoedingsregeling KZ</t>
  </si>
  <si>
    <t>753.00</t>
  </si>
  <si>
    <t>800.00</t>
  </si>
  <si>
    <t>612022,Kleine vergoedingsregeling SP</t>
  </si>
  <si>
    <t>1700.00</t>
  </si>
  <si>
    <t>612023,Kleine vergoedingsregeling EP</t>
  </si>
  <si>
    <t>4000.00</t>
  </si>
  <si>
    <t>4100.00</t>
  </si>
  <si>
    <t>4800.00</t>
  </si>
  <si>
    <t>612024,Kleine vergoedingsregeling BK</t>
  </si>
  <si>
    <t>612025,Kleine vergoedingsregeling Atelier</t>
  </si>
  <si>
    <t>612026,Kleine vergoedingsregeling Studio</t>
  </si>
  <si>
    <t>612027,Kleine vergoedingsregeling grafiek</t>
  </si>
  <si>
    <t>612211,diensten zelfst. artisten receptief</t>
  </si>
  <si>
    <t>612212,diensten zelfst. artisten eigen produkties</t>
  </si>
  <si>
    <t>2676.00</t>
  </si>
  <si>
    <t>2750.00</t>
  </si>
  <si>
    <t>612242,diensten technisch-artistiek</t>
  </si>
  <si>
    <t>5900.00</t>
  </si>
  <si>
    <t>612400,Accountant Erelonen</t>
  </si>
  <si>
    <t>612420,Beheerskosten sociaal sekretariaat</t>
  </si>
  <si>
    <t>2150.00</t>
  </si>
  <si>
    <t>612500,Rechten en Royalties</t>
  </si>
  <si>
    <t>612610,Verzekeringen goederen</t>
  </si>
  <si>
    <t>612620,Verzekering burg.aansprakelijkheid</t>
  </si>
  <si>
    <t>200.00</t>
  </si>
  <si>
    <t>250.00</t>
  </si>
  <si>
    <t>280.00</t>
  </si>
  <si>
    <t>613111,Transporten   medewerkers</t>
  </si>
  <si>
    <t>450.00</t>
  </si>
  <si>
    <t>613112,Rijwielenpark medewerkers</t>
  </si>
  <si>
    <t>613113,Vervoer Receptieve koncerten Tetraeder</t>
  </si>
  <si>
    <t>561.00</t>
  </si>
  <si>
    <t>613114,Vervoer Eigen Artistieke Produkties</t>
  </si>
  <si>
    <t>2220.00</t>
  </si>
  <si>
    <t>2350.00</t>
  </si>
  <si>
    <t>613115,Vervoer Speciale Projekten</t>
  </si>
  <si>
    <t>613120,Vervoer Internationale Koncertprodukties</t>
  </si>
  <si>
    <t>5100.00</t>
  </si>
  <si>
    <t>5200.00</t>
  </si>
  <si>
    <t>613211,Logies en akkomodatiekosten</t>
  </si>
  <si>
    <t>613220,verblijfskosten buitenland</t>
  </si>
  <si>
    <t>613410,Catering receptieve koncerten</t>
  </si>
  <si>
    <t>613411,Catering eigen produkties</t>
  </si>
  <si>
    <t>613412,Catering speciale projekten</t>
  </si>
  <si>
    <t>614110,Websites en internet</t>
  </si>
  <si>
    <t>614120,Algemene propaganda</t>
  </si>
  <si>
    <t>8000.00</t>
  </si>
  <si>
    <t>8500.00</t>
  </si>
  <si>
    <t>8800.00</t>
  </si>
  <si>
    <t>9000.00</t>
  </si>
  <si>
    <t>614130,Eigen Publikaties</t>
  </si>
  <si>
    <t>6250.00</t>
  </si>
  <si>
    <t>614200,Betaalde lidgelden</t>
  </si>
  <si>
    <t>273.00</t>
  </si>
  <si>
    <t>310.00</t>
  </si>
  <si>
    <t>614300,Prospektiekosten</t>
  </si>
  <si>
    <t>400.00</t>
  </si>
  <si>
    <t>617000,Schoonmaakbedrijf</t>
  </si>
  <si>
    <t>12000.00</t>
  </si>
  <si>
    <t>14000.00</t>
  </si>
  <si>
    <t>14500.00</t>
  </si>
  <si>
    <t>620210,netto loon Zak.leider Mattias Parent 80%</t>
  </si>
  <si>
    <t>19628.00</t>
  </si>
  <si>
    <t>19814.00</t>
  </si>
  <si>
    <t>19914.00</t>
  </si>
  <si>
    <t>20100.00</t>
  </si>
  <si>
    <t>620211,BV Zak.leider Mattias Parent</t>
  </si>
  <si>
    <t>7726.00</t>
  </si>
  <si>
    <t>7826.00</t>
  </si>
  <si>
    <t>7876.00</t>
  </si>
  <si>
    <t>8300.00</t>
  </si>
  <si>
    <t>620212,RSZ-WN Zak.leider Mattias Parent</t>
  </si>
  <si>
    <t>4576.00</t>
  </si>
  <si>
    <t>4676.00</t>
  </si>
  <si>
    <t>620213,RSZ-WG Zak.leider Mattias Parent</t>
  </si>
  <si>
    <t>7463.00</t>
  </si>
  <si>
    <t>7600.00</t>
  </si>
  <si>
    <t>7800.00</t>
  </si>
  <si>
    <t>620214,WWV Zak.leider Mattias Parent</t>
  </si>
  <si>
    <t>220.00</t>
  </si>
  <si>
    <t>230.00</t>
  </si>
  <si>
    <t>620220,netto loon Produktieleider Laura Maes 50%</t>
  </si>
  <si>
    <t>18473.00</t>
  </si>
  <si>
    <t>18273.00</t>
  </si>
  <si>
    <t>18400.00</t>
  </si>
  <si>
    <t>19000.00</t>
  </si>
  <si>
    <t>620221,BV Produktieleider Laura Maes</t>
  </si>
  <si>
    <t>3748.00</t>
  </si>
  <si>
    <t>3848.00</t>
  </si>
  <si>
    <t>3900.00</t>
  </si>
  <si>
    <t>4200.00</t>
  </si>
  <si>
    <t>620222,RSZ-WN Produktieleider Laura Maes</t>
  </si>
  <si>
    <t>2112.00</t>
  </si>
  <si>
    <t>2212.00</t>
  </si>
  <si>
    <t>620223,RSZ-WG Produktieleider Laura Maes</t>
  </si>
  <si>
    <t>4950.00</t>
  </si>
  <si>
    <t>5050.00</t>
  </si>
  <si>
    <t>5400.00</t>
  </si>
  <si>
    <t>620224,WWV Produktieleider Laura Maes</t>
  </si>
  <si>
    <t>540.00</t>
  </si>
  <si>
    <t>580.00</t>
  </si>
  <si>
    <t>620240,netto loon Art.leider Kristof Lauwers FT</t>
  </si>
  <si>
    <t>25104.00</t>
  </si>
  <si>
    <t>25304.00</t>
  </si>
  <si>
    <t>25504.00</t>
  </si>
  <si>
    <t>26500.00</t>
  </si>
  <si>
    <t>620241,BV Art.leider Kristof Lauwers</t>
  </si>
  <si>
    <t>9441.00</t>
  </si>
  <si>
    <t>9641.00</t>
  </si>
  <si>
    <t>9741.00</t>
  </si>
  <si>
    <t>9900.00</t>
  </si>
  <si>
    <t>620242,RSZ-WN Art.leider Kristof Lauwers</t>
  </si>
  <si>
    <t>5225.00</t>
  </si>
  <si>
    <t>5325.00</t>
  </si>
  <si>
    <t>5700.00</t>
  </si>
  <si>
    <t>620243,RSZ-WG Art.leider Kristof Lauwers</t>
  </si>
  <si>
    <t>9608.00</t>
  </si>
  <si>
    <t>620244,WWV Art.leider Kristof Lauwers</t>
  </si>
  <si>
    <t>120.00</t>
  </si>
  <si>
    <t>130.00</t>
  </si>
  <si>
    <t>140.00</t>
  </si>
  <si>
    <t>160.00</t>
  </si>
  <si>
    <t>620250,netto loon musicus Xavier Verhelst 50%</t>
  </si>
  <si>
    <t>14752.00</t>
  </si>
  <si>
    <t>14852.00</t>
  </si>
  <si>
    <t>14952.00</t>
  </si>
  <si>
    <t>15020.00</t>
  </si>
  <si>
    <t>15520.00</t>
  </si>
  <si>
    <t>620251,BV musicus Xavier Verhelst</t>
  </si>
  <si>
    <t>1792.00</t>
  </si>
  <si>
    <t>1892.00</t>
  </si>
  <si>
    <t>1950.00</t>
  </si>
  <si>
    <t>620252,RSZ-WN musicus Xavier Verhelst</t>
  </si>
  <si>
    <t>2293.00</t>
  </si>
  <si>
    <t>2393.00</t>
  </si>
  <si>
    <t>2450.00</t>
  </si>
  <si>
    <t>620253,RSZ-WG musicus Xavier Verhelst</t>
  </si>
  <si>
    <t>3077.00</t>
  </si>
  <si>
    <t>3150.00</t>
  </si>
  <si>
    <t>3250.00</t>
  </si>
  <si>
    <t>620254,WWV musicus Xavier Verhelst</t>
  </si>
  <si>
    <t>170.00</t>
  </si>
  <si>
    <t>180.00</t>
  </si>
  <si>
    <t>190.00</t>
  </si>
  <si>
    <t>623000,Verzekeringen personeel arbeidsong.</t>
  </si>
  <si>
    <t>623001,Geneeskundige verzekeringskosten</t>
  </si>
  <si>
    <t>470.00</t>
  </si>
  <si>
    <t>623002,Opleidingskosten personeel</t>
  </si>
  <si>
    <t>623010,Vakantiegeld Zak.leider Mattias Parent</t>
  </si>
  <si>
    <t>4857.00</t>
  </si>
  <si>
    <t>4957.00</t>
  </si>
  <si>
    <t>623020,vakantiegeld Produktieleider Laura Maes</t>
  </si>
  <si>
    <t>3811.00</t>
  </si>
  <si>
    <t>3911.00</t>
  </si>
  <si>
    <t>623040,vakantiegeld Art.leider Kristof Lauwers</t>
  </si>
  <si>
    <t>6224.00</t>
  </si>
  <si>
    <t>6324.00</t>
  </si>
  <si>
    <t>623050,vakantiegeld musicus Xavier Verhelst</t>
  </si>
  <si>
    <t>2884.00</t>
  </si>
  <si>
    <t>2984.00</t>
  </si>
  <si>
    <t>3200.00</t>
  </si>
  <si>
    <t>3400.00</t>
  </si>
  <si>
    <t>629300,Terugname/Aanwending vakantiegeld</t>
  </si>
  <si>
    <t>-17259.00</t>
  </si>
  <si>
    <t>-17776.00</t>
  </si>
  <si>
    <t>-18176.00</t>
  </si>
  <si>
    <t>-18700.00</t>
  </si>
  <si>
    <t>630201,Afschrijving Boma26-28 (3%/j)</t>
  </si>
  <si>
    <t>2827.00</t>
  </si>
  <si>
    <t>630202,Afschrijving Boma24 (3%/j)</t>
  </si>
  <si>
    <t>5177.00</t>
  </si>
  <si>
    <t>630204,Afschrijvingen groot onderhoud (10%)</t>
  </si>
  <si>
    <t>286.00</t>
  </si>
  <si>
    <t>0.00</t>
  </si>
  <si>
    <t>630205,Afschrijving verbouwing (5%)</t>
  </si>
  <si>
    <t>7720.00</t>
  </si>
  <si>
    <t>640000,Belastingen en taksen - miljeu...</t>
  </si>
  <si>
    <t>100.00</t>
  </si>
  <si>
    <t>644001,Publikatiekosten balans</t>
  </si>
  <si>
    <t>644002,Belastingen gebouwen en goederen</t>
  </si>
  <si>
    <t>650000,Interesten en bankkosten</t>
  </si>
  <si>
    <t>350.00</t>
  </si>
  <si>
    <t>700010,Toegangsgelden receptieve koncerten</t>
  </si>
  <si>
    <t>-2271.00</t>
  </si>
  <si>
    <t>-2400.00</t>
  </si>
  <si>
    <t>-2500.00</t>
  </si>
  <si>
    <t>-2600.00</t>
  </si>
  <si>
    <t>700020,Inkom eigen produkties</t>
  </si>
  <si>
    <t>-3300.00</t>
  </si>
  <si>
    <t>-3500.00</t>
  </si>
  <si>
    <t>-3700.00</t>
  </si>
  <si>
    <t>-3900.00</t>
  </si>
  <si>
    <t>700030,Inkom groepen</t>
  </si>
  <si>
    <t>-1700.00</t>
  </si>
  <si>
    <t>-1800.00</t>
  </si>
  <si>
    <t>701000,Uitkoopsommen binnenland</t>
  </si>
  <si>
    <t>-9000.00</t>
  </si>
  <si>
    <t>-10000.00</t>
  </si>
  <si>
    <t>701001,Inkomsten speciale projekten</t>
  </si>
  <si>
    <t>-11000.00</t>
  </si>
  <si>
    <t>-12000.00</t>
  </si>
  <si>
    <t>701100,Uitkoopsommen buitenland</t>
  </si>
  <si>
    <t>-8200.00</t>
  </si>
  <si>
    <t>-9200.00</t>
  </si>
  <si>
    <t>-9500.00</t>
  </si>
  <si>
    <t>702101,Ko-organisatoren en kaptaties</t>
  </si>
  <si>
    <t>-4000.00</t>
  </si>
  <si>
    <t>-4500.00</t>
  </si>
  <si>
    <t>702900,Afgestane erelonen</t>
  </si>
  <si>
    <t>-1500.00</t>
  </si>
  <si>
    <t>705000,Inkomsten foyer</t>
  </si>
  <si>
    <t>-2700.00</t>
  </si>
  <si>
    <t>-2900.00</t>
  </si>
  <si>
    <t>-3000.00</t>
  </si>
  <si>
    <t>705010,Verkopen Informatiecentrum</t>
  </si>
  <si>
    <t>-1200.00</t>
  </si>
  <si>
    <t>705020,Verkoop eigen publikaties</t>
  </si>
  <si>
    <t>-1610.00</t>
  </si>
  <si>
    <t>-1600.00</t>
  </si>
  <si>
    <t>706000,Sponsoring bedrijven</t>
  </si>
  <si>
    <t>-1000.00</t>
  </si>
  <si>
    <t>707010,Atelier voor Instrumentenbouw</t>
  </si>
  <si>
    <t>707020,Studio elektronische muziek research</t>
  </si>
  <si>
    <t>-1041.00</t>
  </si>
  <si>
    <t>732000,Steunfonds - Private Giften</t>
  </si>
  <si>
    <t>-7000.00</t>
  </si>
  <si>
    <t>732001,Geldinzamelingen zonder attest</t>
  </si>
  <si>
    <t>-97.00</t>
  </si>
  <si>
    <t>-100.00</t>
  </si>
  <si>
    <t>736100,Werkingstoelage - Muziekdekreet</t>
  </si>
  <si>
    <t>-180000.00</t>
  </si>
  <si>
    <t>-185200.00</t>
  </si>
  <si>
    <t>-190200.00</t>
  </si>
  <si>
    <t>-197200.00</t>
  </si>
  <si>
    <t>-202200.00</t>
  </si>
  <si>
    <t>736600,Toelagen Stad Gent</t>
  </si>
  <si>
    <t>736700,Afboeking kapitaalsubsidie Gent (5%)</t>
  </si>
  <si>
    <t>-5000.00</t>
  </si>
  <si>
    <t>736800,Buitenlandse toelagen</t>
  </si>
  <si>
    <t>736900,additionele weddetoelagen DAC</t>
  </si>
  <si>
    <t>-62121.00</t>
  </si>
  <si>
    <t>-64931.00</t>
  </si>
  <si>
    <t>-65227.00</t>
  </si>
  <si>
    <t>-66022.00</t>
  </si>
  <si>
    <t>739000,Kompositieopdrachten</t>
  </si>
  <si>
    <t>740000,Verhaalbare kosten en reiskosten</t>
  </si>
  <si>
    <t>-2000.00</t>
  </si>
  <si>
    <t>749010,niet verschuldigde BV Zak.Leider</t>
  </si>
  <si>
    <t>-147.00</t>
  </si>
  <si>
    <t>749020,niet verschuldigde BV Produktieleider Laur</t>
  </si>
  <si>
    <t>-285.00</t>
  </si>
  <si>
    <t>749040,niet verschuldigde BV Art.leider Kristof L</t>
  </si>
  <si>
    <t>-356.00</t>
  </si>
  <si>
    <t>749050,niet verschuldigde BV musicus Xavier Verhe</t>
  </si>
  <si>
    <t>-165.00</t>
  </si>
  <si>
    <t>750000,Rentes op rekeningen &amp; toevallige winsten</t>
  </si>
  <si>
    <t>-250.00</t>
  </si>
  <si>
    <t>760000,Schuldkwijtscheldingen</t>
  </si>
  <si>
    <t>begroting Stichting Logos 2017-2021</t>
  </si>
  <si>
    <t xml:space="preserve">Residentie van een componist </t>
  </si>
  <si>
    <t>Componistenstage voor professionele doelgroep met Champ d'Action</t>
  </si>
  <si>
    <t>Ontwikkelen van soundscapes</t>
  </si>
  <si>
    <t>Residentie geluidskunstenaar / instrumentenbouwer</t>
  </si>
  <si>
    <t>Ontwikkeling en productie van NaMuDa dansvoorstelling (Gentse Feesten)</t>
  </si>
  <si>
    <t>Productie van Dreigroschenoper Kurt Weill</t>
  </si>
  <si>
    <t>Ontwikkeling van Staatstheater van Mauricio Kagel i.s.m. Orpheus Instituut</t>
  </si>
  <si>
    <t>Ontwikkeling en productie van een evenement i.s.m. KRAAK</t>
  </si>
  <si>
    <t>Ontwikkeling van een participatieve activiteit i.s.m. de Centrale en Elftwelf vzw</t>
  </si>
  <si>
    <t>Ontwikkeling van een participatieve activiteit i.s.m. Aifoon</t>
  </si>
  <si>
    <t>organisatie van educatieve voorstellingen voor scholen</t>
  </si>
  <si>
    <t>organisatie van educatieve voorstellingen voor verenigingen</t>
  </si>
  <si>
    <t>organisatie van educatieve voorstellingen voor VIZIT</t>
  </si>
  <si>
    <t>voorstelling in het kader van Kunstendag voor Kinderen</t>
  </si>
  <si>
    <t>activiteit in het kader van het buurtfeest</t>
  </si>
  <si>
    <t>audio-uitgaven met materiaal uit het Logos archief i.s.m. Sub Rosa</t>
  </si>
  <si>
    <t>cd-uitgave van Moniek Darge op Kye &amp; Penultimate Press</t>
  </si>
  <si>
    <t>Verenigd Koninkrijk</t>
  </si>
  <si>
    <t>uitgave van een 4-delig boek op Penultimate Press</t>
  </si>
  <si>
    <t>Drie creaties medewerkers Logos (o.a. snaarrobot)</t>
  </si>
  <si>
    <t>Logos Robotorkest op Transit festival speelt Luc Brewaeys (compositieopdracht)</t>
  </si>
  <si>
    <t>8 toonmomenten van Logos Robotorkest</t>
  </si>
  <si>
    <t>Bouw en presentatie geluidsinstallatie i.s.m. Aifoon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</si>
</sst>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43" formatCode="_ * #,##0.00_ ;_ * \-#,##0.00_ ;_ * &quot;-&quot;??_ ;_ @_ "/>
    <numFmt numFmtId="164" formatCode="#,##0.0"/>
    <numFmt numFmtId="165" formatCode="#,##0.00\ [$€-813]"/>
    <numFmt numFmtId="166" formatCode="dd/mm/yyyy"/>
  </numFmts>
  <fonts count="30" x14ac:knownFonts="1">
    <font>
      <sz val="10"/>
      <name val="Arial"/>
    </font>
    <font>
      <sz val="11"/>
      <color theme="1"/>
      <name val="Calibri"/>
      <family val="2"/>
      <scheme val="minor"/>
    </font>
    <font>
      <sz val="8"/>
      <name val="Arial"/>
      <family val="2"/>
    </font>
    <font>
      <b/>
      <sz val="10"/>
      <name val="Arial"/>
      <family val="2"/>
    </font>
    <font>
      <b/>
      <sz val="8"/>
      <color indexed="81"/>
      <name val="Tahoma"/>
      <family val="2"/>
    </font>
    <font>
      <sz val="9"/>
      <name val="Arial"/>
      <family val="2"/>
    </font>
    <font>
      <sz val="10"/>
      <name val="Arial"/>
      <family val="2"/>
    </font>
    <font>
      <sz val="10"/>
      <color indexed="8"/>
      <name val="Arial"/>
      <family val="2"/>
    </font>
    <font>
      <b/>
      <sz val="10"/>
      <color rgb="FFFF0000"/>
      <name val="Arial"/>
      <family val="2"/>
    </font>
    <font>
      <b/>
      <sz val="9"/>
      <color indexed="81"/>
      <name val="Tahoma"/>
      <family val="2"/>
    </font>
    <font>
      <u/>
      <sz val="10"/>
      <color theme="10"/>
      <name val="Arial"/>
      <family val="2"/>
    </font>
    <font>
      <u/>
      <sz val="10"/>
      <color theme="11"/>
      <name val="Arial"/>
      <family val="2"/>
    </font>
    <font>
      <sz val="10"/>
      <name val="Arial"/>
      <family val="2"/>
    </font>
    <font>
      <i/>
      <sz val="10"/>
      <name val="Arial"/>
      <family val="2"/>
    </font>
    <font>
      <sz val="10"/>
      <color rgb="FFFF0000"/>
      <name val="Arial"/>
      <family val="2"/>
    </font>
    <font>
      <i/>
      <sz val="10"/>
      <color rgb="FFFF0000"/>
      <name val="Arial"/>
      <family val="2"/>
    </font>
    <font>
      <sz val="12"/>
      <name val="Arial"/>
      <family val="2"/>
    </font>
    <font>
      <b/>
      <sz val="12"/>
      <name val="Arial"/>
      <family val="2"/>
    </font>
    <font>
      <sz val="8"/>
      <color indexed="10"/>
      <name val="Arial"/>
      <family val="2"/>
    </font>
    <font>
      <b/>
      <sz val="12"/>
      <color indexed="10"/>
      <name val="Arial"/>
      <family val="2"/>
    </font>
    <font>
      <sz val="9"/>
      <color indexed="81"/>
      <name val="Tahoma"/>
      <family val="2"/>
    </font>
    <font>
      <sz val="10"/>
      <name val="Arial"/>
      <family val="2"/>
    </font>
    <font>
      <b/>
      <sz val="11"/>
      <color theme="1"/>
      <name val="Calibri"/>
      <family val="2"/>
      <scheme val="minor"/>
    </font>
    <font>
      <sz val="10"/>
      <color theme="1"/>
      <name val="Arial"/>
      <family val="2"/>
    </font>
    <font>
      <b/>
      <sz val="10"/>
      <color theme="1"/>
      <name val="Arial"/>
      <family val="2"/>
    </font>
    <font>
      <b/>
      <sz val="12"/>
      <color theme="1"/>
      <name val="Arial"/>
      <family val="2"/>
    </font>
    <font>
      <sz val="10"/>
      <color rgb="FF0070C0"/>
      <name val="Arial"/>
      <family val="2"/>
    </font>
    <font>
      <b/>
      <sz val="12"/>
      <color indexed="8"/>
      <name val="Arial"/>
      <family val="2"/>
    </font>
    <font>
      <b/>
      <i/>
      <sz val="10"/>
      <color theme="1"/>
      <name val="Arial"/>
      <family val="2"/>
    </font>
    <font>
      <i/>
      <sz val="10"/>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4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rgb="FFC0C0C0"/>
      </top>
      <bottom style="thin">
        <color rgb="FFC0C0C0"/>
      </bottom>
      <diagonal/>
    </border>
    <border>
      <left style="thin">
        <color auto="1"/>
      </left>
      <right style="thin">
        <color auto="1"/>
      </right>
      <top style="thin">
        <color auto="1"/>
      </top>
      <bottom style="thin">
        <color rgb="FFC0C0C0"/>
      </bottom>
      <diagonal/>
    </border>
    <border>
      <left style="thin">
        <color auto="1"/>
      </left>
      <right style="thin">
        <color auto="1"/>
      </right>
      <top/>
      <bottom style="thin">
        <color rgb="FFC0C0C0"/>
      </bottom>
      <diagonal/>
    </border>
    <border>
      <left style="thin">
        <color auto="1"/>
      </left>
      <right/>
      <top/>
      <bottom style="thin">
        <color rgb="FFC0C0C0"/>
      </bottom>
      <diagonal/>
    </border>
    <border>
      <left/>
      <right/>
      <top/>
      <bottom style="thin">
        <color rgb="FFC0C0C0"/>
      </bottom>
      <diagonal/>
    </border>
    <border>
      <left/>
      <right/>
      <top style="thin">
        <color rgb="FFC0C0C0"/>
      </top>
      <bottom/>
      <diagonal/>
    </border>
    <border>
      <left style="thin">
        <color auto="1"/>
      </left>
      <right style="thin">
        <color auto="1"/>
      </right>
      <top style="thin">
        <color auto="1"/>
      </top>
      <bottom style="thick">
        <color auto="1"/>
      </bottom>
      <diagonal/>
    </border>
    <border>
      <left/>
      <right/>
      <top style="thick">
        <color auto="1"/>
      </top>
      <bottom/>
      <diagonal/>
    </border>
    <border>
      <left/>
      <right style="thin">
        <color auto="1"/>
      </right>
      <top style="thick">
        <color auto="1"/>
      </top>
      <bottom/>
      <diagonal/>
    </border>
    <border>
      <left/>
      <right style="thin">
        <color auto="1"/>
      </right>
      <top style="thin">
        <color auto="1"/>
      </top>
      <bottom/>
      <diagonal/>
    </border>
    <border>
      <left style="thin">
        <color auto="1"/>
      </left>
      <right style="thin">
        <color auto="1"/>
      </right>
      <top/>
      <bottom style="thick">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ck">
        <color auto="1"/>
      </top>
      <bottom/>
      <diagonal/>
    </border>
    <border>
      <left style="thin">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ck">
        <color auto="1"/>
      </bottom>
      <diagonal/>
    </border>
  </borders>
  <cellStyleXfs count="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44" fontId="21" fillId="0" borderId="0" applyFont="0" applyFill="0" applyBorder="0" applyAlignment="0" applyProtection="0"/>
    <xf numFmtId="0" fontId="1" fillId="0" borderId="0"/>
  </cellStyleXfs>
  <cellXfs count="417">
    <xf numFmtId="0" fontId="0" fillId="0" borderId="0" xfId="0"/>
    <xf numFmtId="0" fontId="0" fillId="0" borderId="0" xfId="0" applyAlignment="1" applyProtection="1">
      <alignment vertical="top" wrapText="1"/>
      <protection hidden="1"/>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14" fontId="0" fillId="0" borderId="0" xfId="0" applyNumberFormat="1" applyFill="1" applyBorder="1" applyAlignment="1" applyProtection="1">
      <alignment horizontal="left" vertical="top" wrapText="1"/>
      <protection locked="0"/>
    </xf>
    <xf numFmtId="14" fontId="0" fillId="0" borderId="0" xfId="0" applyNumberFormat="1" applyAlignment="1" applyProtection="1">
      <alignment vertical="top" wrapText="1"/>
      <protection locked="0"/>
    </xf>
    <xf numFmtId="0" fontId="7" fillId="0" borderId="0" xfId="0" applyFont="1" applyBorder="1" applyAlignment="1" applyProtection="1">
      <alignment vertical="top" wrapText="1"/>
      <protection hidden="1"/>
    </xf>
    <xf numFmtId="3" fontId="0" fillId="0" borderId="0" xfId="0" applyNumberFormat="1" applyAlignment="1" applyProtection="1">
      <alignment vertical="top" wrapText="1"/>
      <protection locked="0"/>
    </xf>
    <xf numFmtId="14" fontId="3" fillId="0" borderId="0" xfId="0" applyNumberFormat="1" applyFont="1" applyFill="1" applyAlignment="1" applyProtection="1">
      <alignment vertical="top" wrapText="1"/>
      <protection hidden="1"/>
    </xf>
    <xf numFmtId="4" fontId="0" fillId="0" borderId="0" xfId="0" applyNumberFormat="1" applyAlignment="1" applyProtection="1">
      <alignment vertical="top" wrapText="1"/>
      <protection locked="0"/>
    </xf>
    <xf numFmtId="164" fontId="0" fillId="0" borderId="0" xfId="0" applyNumberFormat="1" applyBorder="1" applyAlignment="1" applyProtection="1">
      <alignment vertical="top" wrapText="1"/>
      <protection locked="0"/>
    </xf>
    <xf numFmtId="164" fontId="0" fillId="0" borderId="0" xfId="0" applyNumberFormat="1" applyAlignment="1" applyProtection="1">
      <alignment vertical="top" wrapText="1"/>
      <protection locked="0"/>
    </xf>
    <xf numFmtId="3" fontId="3" fillId="0" borderId="0" xfId="0" applyNumberFormat="1" applyFont="1" applyAlignment="1" applyProtection="1">
      <alignment vertical="top"/>
      <protection hidden="1"/>
    </xf>
    <xf numFmtId="0" fontId="0" fillId="0" borderId="0" xfId="0" applyAlignment="1" applyProtection="1">
      <alignment vertical="top" wrapText="1"/>
      <protection hidden="1"/>
    </xf>
    <xf numFmtId="0" fontId="0" fillId="0" borderId="0" xfId="0" applyAlignment="1" applyProtection="1">
      <alignment vertical="top" wrapText="1"/>
      <protection hidden="1"/>
    </xf>
    <xf numFmtId="4" fontId="3" fillId="0" borderId="0" xfId="0" applyNumberFormat="1" applyFont="1" applyAlignment="1" applyProtection="1">
      <alignment vertical="top"/>
      <protection hidden="1"/>
    </xf>
    <xf numFmtId="0" fontId="0" fillId="0" borderId="0" xfId="0" applyAlignment="1" applyProtection="1">
      <alignment vertical="top" wrapText="1"/>
      <protection hidden="1"/>
    </xf>
    <xf numFmtId="3" fontId="8" fillId="0" borderId="0" xfId="0" applyNumberFormat="1" applyFont="1" applyFill="1" applyBorder="1" applyAlignment="1" applyProtection="1">
      <alignment vertical="top" wrapText="1"/>
      <protection hidden="1"/>
    </xf>
    <xf numFmtId="3" fontId="0" fillId="0" borderId="0" xfId="0" applyNumberFormat="1" applyFill="1" applyBorder="1" applyAlignment="1" applyProtection="1">
      <alignment vertical="top" wrapText="1"/>
      <protection locked="0"/>
    </xf>
    <xf numFmtId="3" fontId="0" fillId="0" borderId="0" xfId="0" applyNumberFormat="1" applyFill="1" applyAlignment="1" applyProtection="1">
      <alignment vertical="top" wrapText="1"/>
      <protection locked="0"/>
    </xf>
    <xf numFmtId="0" fontId="5" fillId="0" borderId="4" xfId="0" applyFont="1" applyFill="1" applyBorder="1" applyAlignment="1" applyProtection="1">
      <alignment vertical="top" wrapText="1"/>
      <protection locked="0"/>
    </xf>
    <xf numFmtId="0" fontId="0" fillId="0" borderId="0" xfId="0" applyBorder="1" applyAlignment="1" applyProtection="1">
      <alignment vertical="top" wrapText="1"/>
      <protection hidden="1"/>
    </xf>
    <xf numFmtId="0" fontId="0" fillId="0" borderId="0" xfId="0" applyFill="1" applyAlignment="1" applyProtection="1">
      <alignment vertical="top" wrapText="1"/>
      <protection hidden="1"/>
    </xf>
    <xf numFmtId="0" fontId="0" fillId="0" borderId="0" xfId="0" applyAlignment="1" applyProtection="1">
      <alignment vertical="top" wrapText="1"/>
      <protection hidden="1"/>
    </xf>
    <xf numFmtId="0" fontId="6" fillId="0" borderId="4"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3" fillId="0" borderId="0" xfId="0" applyFont="1" applyAlignment="1" applyProtection="1">
      <alignment horizontal="left" vertical="top" wrapText="1" shrinkToFit="1"/>
      <protection hidden="1"/>
    </xf>
    <xf numFmtId="0" fontId="6" fillId="0" borderId="0" xfId="0" applyFont="1" applyFill="1" applyBorder="1"/>
    <xf numFmtId="0" fontId="3" fillId="0" borderId="0" xfId="0" applyFont="1" applyFill="1" applyBorder="1"/>
    <xf numFmtId="0" fontId="6" fillId="0" borderId="4" xfId="0" applyFont="1" applyFill="1" applyBorder="1"/>
    <xf numFmtId="0" fontId="13" fillId="0" borderId="0" xfId="0" applyFont="1" applyFill="1" applyBorder="1"/>
    <xf numFmtId="0" fontId="14" fillId="0" borderId="0" xfId="0" applyFont="1" applyFill="1" applyBorder="1"/>
    <xf numFmtId="0" fontId="15" fillId="0" borderId="0" xfId="0" applyFont="1" applyFill="1" applyBorder="1"/>
    <xf numFmtId="0" fontId="14" fillId="0" borderId="15" xfId="0" applyFont="1" applyFill="1" applyBorder="1"/>
    <xf numFmtId="0" fontId="6" fillId="0" borderId="16" xfId="0" applyFont="1" applyFill="1" applyBorder="1"/>
    <xf numFmtId="0" fontId="6" fillId="0" borderId="15" xfId="0" applyFont="1" applyFill="1" applyBorder="1"/>
    <xf numFmtId="0" fontId="6" fillId="0" borderId="11" xfId="0" applyFont="1" applyFill="1" applyBorder="1"/>
    <xf numFmtId="0" fontId="16" fillId="0" borderId="0" xfId="0" applyFont="1" applyAlignment="1" applyProtection="1">
      <alignment vertical="top"/>
      <protection hidden="1"/>
    </xf>
    <xf numFmtId="0" fontId="2" fillId="0" borderId="0" xfId="0" applyFont="1" applyAlignment="1" applyProtection="1">
      <alignment vertical="top"/>
      <protection hidden="1"/>
    </xf>
    <xf numFmtId="0" fontId="17" fillId="0" borderId="0" xfId="0" applyFont="1" applyAlignment="1" applyProtection="1">
      <alignment vertical="top"/>
      <protection hidden="1"/>
    </xf>
    <xf numFmtId="0" fontId="18" fillId="0" borderId="0" xfId="0" applyFont="1" applyAlignment="1" applyProtection="1">
      <alignment vertical="top"/>
      <protection hidden="1"/>
    </xf>
    <xf numFmtId="0" fontId="17" fillId="0" borderId="0" xfId="0" applyFont="1" applyAlignment="1" applyProtection="1">
      <alignment horizontal="right" vertical="top"/>
      <protection hidden="1"/>
    </xf>
    <xf numFmtId="0" fontId="16" fillId="0" borderId="0" xfId="0" applyFont="1" applyAlignment="1" applyProtection="1">
      <alignment horizontal="center" vertical="top"/>
      <protection hidden="1"/>
    </xf>
    <xf numFmtId="0" fontId="7" fillId="0" borderId="0" xfId="0" applyFont="1" applyAlignment="1" applyProtection="1">
      <alignment vertical="top" wrapText="1"/>
      <protection hidden="1"/>
    </xf>
    <xf numFmtId="0" fontId="6" fillId="0" borderId="0" xfId="0" applyFont="1" applyAlignment="1" applyProtection="1">
      <alignment vertical="top"/>
      <protection hidden="1"/>
    </xf>
    <xf numFmtId="0" fontId="17" fillId="0" borderId="0" xfId="0" applyFont="1" applyFill="1" applyBorder="1" applyAlignment="1" applyProtection="1">
      <alignment horizontal="center" vertical="top"/>
      <protection locked="0"/>
    </xf>
    <xf numFmtId="0" fontId="16" fillId="0" borderId="0" xfId="0" applyFont="1" applyBorder="1" applyAlignment="1" applyProtection="1">
      <alignment vertical="top"/>
      <protection hidden="1"/>
    </xf>
    <xf numFmtId="3" fontId="8" fillId="0" borderId="0" xfId="0" applyNumberFormat="1" applyFont="1" applyFill="1" applyBorder="1" applyAlignment="1" applyProtection="1">
      <alignment horizontal="center" vertical="top" wrapText="1"/>
      <protection hidden="1"/>
    </xf>
    <xf numFmtId="0" fontId="0" fillId="0" borderId="0" xfId="0" applyFill="1" applyBorder="1" applyAlignment="1">
      <alignment vertical="top"/>
    </xf>
    <xf numFmtId="0" fontId="0" fillId="0" borderId="0" xfId="0" applyFill="1" applyBorder="1" applyAlignment="1" applyProtection="1">
      <alignment vertical="top" wrapText="1"/>
      <protection hidden="1"/>
    </xf>
    <xf numFmtId="0" fontId="3" fillId="0" borderId="4" xfId="0" applyFont="1" applyBorder="1" applyAlignment="1" applyProtection="1">
      <alignment vertical="top" wrapText="1"/>
      <protection locked="0"/>
    </xf>
    <xf numFmtId="0" fontId="7" fillId="0" borderId="4" xfId="0" applyFont="1" applyBorder="1" applyAlignment="1" applyProtection="1">
      <alignment vertical="top" wrapText="1"/>
      <protection hidden="1"/>
    </xf>
    <xf numFmtId="14" fontId="3" fillId="0" borderId="0" xfId="0" applyNumberFormat="1" applyFont="1" applyFill="1" applyBorder="1" applyAlignment="1" applyProtection="1">
      <alignment horizontal="left" vertical="top"/>
      <protection hidden="1"/>
    </xf>
    <xf numFmtId="0" fontId="8" fillId="0" borderId="0" xfId="7" applyFont="1" applyAlignment="1"/>
    <xf numFmtId="0" fontId="23" fillId="0" borderId="0" xfId="7" applyFont="1" applyAlignment="1"/>
    <xf numFmtId="0" fontId="23" fillId="0" borderId="0" xfId="7" applyNumberFormat="1" applyFont="1" applyBorder="1" applyAlignment="1">
      <alignment horizontal="left" vertical="top"/>
    </xf>
    <xf numFmtId="0" fontId="14" fillId="0" borderId="0" xfId="7" applyFont="1" applyAlignment="1"/>
    <xf numFmtId="0" fontId="24" fillId="0" borderId="0" xfId="7" applyFont="1" applyAlignment="1">
      <alignment horizontal="left" vertical="top"/>
    </xf>
    <xf numFmtId="0" fontId="23" fillId="0" borderId="0" xfId="7" applyFont="1" applyAlignment="1">
      <alignment horizontal="left" vertical="top"/>
    </xf>
    <xf numFmtId="0" fontId="26" fillId="0" borderId="0" xfId="7" applyFont="1" applyAlignment="1">
      <alignment horizontal="left" vertical="top"/>
    </xf>
    <xf numFmtId="0" fontId="6" fillId="0" borderId="0" xfId="0" applyFont="1"/>
    <xf numFmtId="44" fontId="6" fillId="0" borderId="0" xfId="6" applyFont="1" applyBorder="1"/>
    <xf numFmtId="0" fontId="6" fillId="0" borderId="0" xfId="0" applyFont="1" applyBorder="1"/>
    <xf numFmtId="0" fontId="3" fillId="0" borderId="0" xfId="0" applyNumberFormat="1" applyFont="1" applyFill="1" applyBorder="1" applyAlignment="1" applyProtection="1">
      <alignment horizontal="center" vertical="top"/>
      <protection hidden="1"/>
    </xf>
    <xf numFmtId="43" fontId="23" fillId="0" borderId="4" xfId="5" applyFont="1" applyBorder="1" applyAlignment="1">
      <alignment horizontal="left" vertical="top"/>
    </xf>
    <xf numFmtId="43" fontId="23" fillId="0" borderId="5" xfId="5" applyFont="1" applyBorder="1" applyAlignment="1">
      <alignment horizontal="left" vertical="top"/>
    </xf>
    <xf numFmtId="0" fontId="17" fillId="0" borderId="0" xfId="0" applyFont="1"/>
    <xf numFmtId="0" fontId="27" fillId="0" borderId="0" xfId="0" applyFont="1" applyAlignment="1" applyProtection="1">
      <alignment vertical="top"/>
      <protection hidden="1"/>
    </xf>
    <xf numFmtId="43" fontId="6" fillId="0" borderId="4" xfId="5" applyFont="1" applyBorder="1" applyAlignment="1">
      <alignment horizontal="left" vertical="top"/>
    </xf>
    <xf numFmtId="4" fontId="0" fillId="0" borderId="0" xfId="0" applyNumberFormat="1"/>
    <xf numFmtId="3" fontId="0" fillId="0" borderId="0" xfId="0" applyNumberFormat="1" applyAlignment="1" applyProtection="1">
      <alignment vertical="top" wrapText="1"/>
      <protection hidden="1"/>
    </xf>
    <xf numFmtId="3" fontId="0" fillId="0" borderId="0" xfId="0" applyNumberFormat="1" applyFill="1" applyAlignment="1" applyProtection="1">
      <alignment vertical="top" wrapText="1"/>
      <protection hidden="1"/>
    </xf>
    <xf numFmtId="3" fontId="0" fillId="0" borderId="0" xfId="0" applyNumberFormat="1" applyBorder="1" applyAlignment="1" applyProtection="1">
      <alignment vertical="top" wrapText="1"/>
      <protection locked="0"/>
    </xf>
    <xf numFmtId="3" fontId="0" fillId="0" borderId="0" xfId="0" applyNumberFormat="1"/>
    <xf numFmtId="3" fontId="8" fillId="0" borderId="0" xfId="0" applyNumberFormat="1" applyFont="1" applyFill="1" applyBorder="1" applyAlignment="1" applyProtection="1">
      <alignment horizontal="center" vertical="top" wrapText="1"/>
      <protection hidden="1"/>
    </xf>
    <xf numFmtId="14" fontId="3" fillId="3" borderId="4" xfId="0" applyNumberFormat="1" applyFont="1" applyFill="1" applyBorder="1" applyAlignment="1" applyProtection="1">
      <alignment horizontal="left" vertical="top"/>
      <protection hidden="1"/>
    </xf>
    <xf numFmtId="14" fontId="3" fillId="3" borderId="4" xfId="0" applyNumberFormat="1" applyFont="1" applyFill="1" applyBorder="1" applyAlignment="1" applyProtection="1">
      <alignment horizontal="center" vertical="top"/>
      <protection hidden="1"/>
    </xf>
    <xf numFmtId="0" fontId="3" fillId="3" borderId="4" xfId="0" applyNumberFormat="1" applyFont="1" applyFill="1" applyBorder="1" applyAlignment="1" applyProtection="1">
      <alignment horizontal="center" vertical="top"/>
      <protection hidden="1"/>
    </xf>
    <xf numFmtId="44" fontId="6" fillId="0" borderId="0" xfId="6" applyFont="1" applyFill="1" applyBorder="1"/>
    <xf numFmtId="0" fontId="23" fillId="0" borderId="0" xfId="0" applyFont="1" applyFill="1" applyBorder="1"/>
    <xf numFmtId="43" fontId="23" fillId="3" borderId="4" xfId="5" applyFont="1" applyFill="1" applyBorder="1" applyAlignment="1">
      <alignment horizontal="left" vertical="top"/>
    </xf>
    <xf numFmtId="0" fontId="0" fillId="3" borderId="0" xfId="0" applyFill="1" applyBorder="1" applyAlignment="1" applyProtection="1">
      <alignment horizontal="left" vertical="top" wrapText="1"/>
      <protection locked="0"/>
    </xf>
    <xf numFmtId="0" fontId="0" fillId="3" borderId="0" xfId="0" applyFill="1" applyAlignment="1" applyProtection="1">
      <alignment vertical="top" wrapText="1"/>
      <protection locked="0"/>
    </xf>
    <xf numFmtId="0" fontId="0" fillId="3" borderId="0" xfId="0" applyFill="1" applyBorder="1" applyAlignment="1" applyProtection="1">
      <alignment vertical="top" wrapText="1"/>
      <protection locked="0"/>
    </xf>
    <xf numFmtId="0" fontId="3" fillId="0" borderId="4" xfId="0" applyFont="1"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0" fillId="2" borderId="0" xfId="0" applyFill="1" applyBorder="1" applyAlignment="1" applyProtection="1">
      <alignment horizontal="left" vertical="top" wrapText="1"/>
      <protection locked="0"/>
    </xf>
    <xf numFmtId="0" fontId="0" fillId="2" borderId="0" xfId="0" applyFill="1" applyAlignment="1" applyProtection="1">
      <alignment vertical="top" wrapText="1"/>
      <protection locked="0"/>
    </xf>
    <xf numFmtId="0" fontId="5" fillId="0" borderId="4" xfId="0" applyFont="1" applyFill="1" applyBorder="1" applyAlignment="1">
      <alignment horizontal="left"/>
    </xf>
    <xf numFmtId="0" fontId="0" fillId="0" borderId="4" xfId="0" applyFill="1" applyBorder="1"/>
    <xf numFmtId="0" fontId="0" fillId="0" borderId="7" xfId="0" applyFill="1" applyBorder="1"/>
    <xf numFmtId="0" fontId="0" fillId="0" borderId="7" xfId="0" applyFill="1" applyBorder="1" applyAlignment="1" applyProtection="1">
      <alignment vertical="top" wrapText="1"/>
      <protection hidden="1"/>
    </xf>
    <xf numFmtId="0" fontId="0" fillId="0" borderId="6" xfId="0" applyFill="1" applyBorder="1"/>
    <xf numFmtId="0" fontId="6" fillId="0" borderId="7" xfId="0" applyFont="1" applyFill="1" applyBorder="1"/>
    <xf numFmtId="0" fontId="3" fillId="0" borderId="24" xfId="0" applyFont="1" applyFill="1" applyBorder="1" applyAlignment="1" applyProtection="1">
      <alignment vertical="top" wrapText="1"/>
      <protection hidden="1"/>
    </xf>
    <xf numFmtId="0" fontId="0" fillId="0" borderId="24" xfId="0" applyFill="1" applyBorder="1" applyAlignment="1" applyProtection="1">
      <alignment vertical="top" wrapText="1"/>
      <protection hidden="1"/>
    </xf>
    <xf numFmtId="0" fontId="0" fillId="2" borderId="0" xfId="0" applyFill="1" applyBorder="1" applyAlignment="1" applyProtection="1">
      <alignment vertical="top" wrapText="1"/>
      <protection locked="0"/>
    </xf>
    <xf numFmtId="0" fontId="0" fillId="2" borderId="0" xfId="0" applyFill="1"/>
    <xf numFmtId="0" fontId="0" fillId="0" borderId="0" xfId="0" applyFill="1" applyAlignment="1" applyProtection="1">
      <alignment vertical="top" wrapText="1"/>
      <protection locked="0"/>
    </xf>
    <xf numFmtId="0" fontId="6" fillId="0" borderId="0" xfId="0" applyFont="1" applyFill="1" applyAlignment="1" applyProtection="1">
      <alignment vertical="top"/>
      <protection hidden="1"/>
    </xf>
    <xf numFmtId="3" fontId="0" fillId="2" borderId="5" xfId="0" applyNumberFormat="1" applyFill="1" applyBorder="1" applyAlignment="1" applyProtection="1">
      <alignment vertical="top" wrapText="1"/>
      <protection locked="0"/>
    </xf>
    <xf numFmtId="0" fontId="0" fillId="3" borderId="4" xfId="0" applyFill="1" applyBorder="1"/>
    <xf numFmtId="0" fontId="0" fillId="0" borderId="4" xfId="0" applyBorder="1" applyAlignment="1">
      <alignment horizontal="left"/>
    </xf>
    <xf numFmtId="0" fontId="0" fillId="0" borderId="4" xfId="0" applyNumberFormat="1" applyBorder="1"/>
    <xf numFmtId="0" fontId="0" fillId="0" borderId="4" xfId="0" applyBorder="1" applyAlignment="1">
      <alignment horizontal="left" indent="1"/>
    </xf>
    <xf numFmtId="0" fontId="0" fillId="0" borderId="4" xfId="0" applyBorder="1" applyAlignment="1">
      <alignment horizontal="left" indent="2"/>
    </xf>
    <xf numFmtId="0" fontId="0" fillId="3" borderId="4" xfId="0" applyFill="1" applyBorder="1" applyAlignment="1">
      <alignment horizontal="left"/>
    </xf>
    <xf numFmtId="0" fontId="0" fillId="3" borderId="4" xfId="0" applyNumberFormat="1" applyFill="1" applyBorder="1"/>
    <xf numFmtId="0" fontId="6" fillId="3" borderId="7" xfId="0" applyFont="1" applyFill="1" applyBorder="1"/>
    <xf numFmtId="0" fontId="0" fillId="2" borderId="5" xfId="0"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14" fontId="3" fillId="3" borderId="4" xfId="0" applyNumberFormat="1" applyFont="1" applyFill="1" applyBorder="1" applyAlignment="1" applyProtection="1">
      <alignment horizontal="left" vertical="top"/>
      <protection hidden="1"/>
    </xf>
    <xf numFmtId="0" fontId="3" fillId="3" borderId="4" xfId="0" applyNumberFormat="1" applyFont="1" applyFill="1" applyBorder="1" applyAlignment="1" applyProtection="1">
      <alignment horizontal="left" vertical="top"/>
      <protection hidden="1"/>
    </xf>
    <xf numFmtId="14" fontId="3" fillId="3" borderId="4" xfId="0" applyNumberFormat="1" applyFont="1" applyFill="1" applyBorder="1" applyAlignment="1" applyProtection="1">
      <alignment horizontal="center" vertical="top"/>
      <protection hidden="1"/>
    </xf>
    <xf numFmtId="3" fontId="3" fillId="3" borderId="4" xfId="0" applyNumberFormat="1" applyFont="1" applyFill="1" applyBorder="1" applyAlignment="1" applyProtection="1">
      <alignment horizontal="left" vertical="top"/>
      <protection hidden="1"/>
    </xf>
    <xf numFmtId="3" fontId="3" fillId="0" borderId="0" xfId="0" applyNumberFormat="1" applyFont="1" applyFill="1" applyAlignment="1" applyProtection="1">
      <alignment vertical="top"/>
      <protection hidden="1"/>
    </xf>
    <xf numFmtId="4" fontId="0" fillId="0" borderId="0" xfId="0" applyNumberFormat="1" applyAlignment="1" applyProtection="1">
      <alignment vertical="top" wrapText="1"/>
      <protection hidden="1"/>
    </xf>
    <xf numFmtId="4" fontId="0" fillId="0" borderId="0" xfId="0" applyNumberFormat="1" applyFill="1" applyAlignment="1" applyProtection="1">
      <alignment vertical="top" wrapText="1"/>
      <protection hidden="1"/>
    </xf>
    <xf numFmtId="4" fontId="8" fillId="0" borderId="0" xfId="0" applyNumberFormat="1" applyFont="1" applyFill="1" applyBorder="1" applyAlignment="1" applyProtection="1">
      <alignment horizontal="center" vertical="top" wrapText="1"/>
      <protection hidden="1"/>
    </xf>
    <xf numFmtId="0" fontId="3" fillId="2" borderId="0" xfId="0" applyFont="1" applyFill="1" applyAlignment="1" applyProtection="1">
      <alignment vertical="top"/>
      <protection hidden="1"/>
    </xf>
    <xf numFmtId="0" fontId="3" fillId="2" borderId="0" xfId="0" applyFont="1" applyFill="1" applyAlignment="1" applyProtection="1">
      <alignment vertical="top" wrapText="1"/>
      <protection hidden="1"/>
    </xf>
    <xf numFmtId="0" fontId="6" fillId="2" borderId="4" xfId="0" applyFont="1" applyFill="1" applyBorder="1" applyAlignment="1" applyProtection="1">
      <alignment vertical="top"/>
      <protection hidden="1"/>
    </xf>
    <xf numFmtId="0" fontId="0" fillId="2" borderId="4" xfId="0" applyFill="1" applyBorder="1" applyAlignment="1" applyProtection="1">
      <alignment vertical="top"/>
      <protection hidden="1"/>
    </xf>
    <xf numFmtId="4" fontId="0" fillId="2" borderId="0" xfId="0" applyNumberFormat="1" applyFill="1" applyAlignment="1" applyProtection="1">
      <alignment vertical="top" wrapText="1"/>
      <protection locked="0"/>
    </xf>
    <xf numFmtId="4" fontId="3" fillId="0" borderId="0" xfId="0" applyNumberFormat="1" applyFont="1" applyFill="1" applyAlignment="1" applyProtection="1">
      <alignment vertical="top"/>
      <protection hidden="1"/>
    </xf>
    <xf numFmtId="3" fontId="0" fillId="0" borderId="20" xfId="0" applyNumberFormat="1" applyBorder="1" applyAlignment="1" applyProtection="1">
      <alignment vertical="top" wrapText="1"/>
      <protection locked="0"/>
    </xf>
    <xf numFmtId="4" fontId="0" fillId="0" borderId="5" xfId="5" applyNumberFormat="1" applyFont="1" applyBorder="1" applyAlignment="1" applyProtection="1">
      <alignment vertical="top"/>
      <protection locked="0"/>
    </xf>
    <xf numFmtId="4" fontId="6" fillId="0" borderId="27" xfId="5" applyNumberFormat="1" applyFont="1" applyBorder="1" applyAlignment="1" applyProtection="1">
      <alignment vertical="top"/>
      <protection locked="0"/>
    </xf>
    <xf numFmtId="4" fontId="0" fillId="0" borderId="4" xfId="0" applyNumberFormat="1" applyBorder="1"/>
    <xf numFmtId="4" fontId="0" fillId="3" borderId="4" xfId="0" applyNumberFormat="1" applyFill="1" applyBorder="1"/>
    <xf numFmtId="39" fontId="6" fillId="0" borderId="4" xfId="6" applyNumberFormat="1" applyFont="1" applyBorder="1"/>
    <xf numFmtId="0" fontId="3" fillId="3" borderId="4" xfId="0" applyFont="1" applyFill="1" applyBorder="1" applyAlignment="1">
      <alignment horizontal="center"/>
    </xf>
    <xf numFmtId="0" fontId="3" fillId="3" borderId="4" xfId="0" applyFont="1" applyFill="1" applyBorder="1"/>
    <xf numFmtId="0" fontId="3" fillId="3" borderId="4" xfId="0" applyFont="1" applyFill="1" applyBorder="1" applyAlignment="1">
      <alignment horizontal="center" vertical="center" wrapText="1" shrinkToFit="1"/>
    </xf>
    <xf numFmtId="0" fontId="3" fillId="3" borderId="8" xfId="0" applyFont="1" applyFill="1" applyBorder="1"/>
    <xf numFmtId="0" fontId="6" fillId="3" borderId="8" xfId="0" applyFont="1" applyFill="1" applyBorder="1"/>
    <xf numFmtId="0" fontId="6" fillId="3" borderId="4" xfId="0" applyFont="1" applyFill="1" applyBorder="1"/>
    <xf numFmtId="0" fontId="13" fillId="3" borderId="8" xfId="0" applyFont="1" applyFill="1" applyBorder="1"/>
    <xf numFmtId="0" fontId="13" fillId="3" borderId="4" xfId="0" applyFont="1" applyFill="1" applyBorder="1"/>
    <xf numFmtId="0" fontId="6" fillId="3" borderId="5" xfId="0" applyFont="1" applyFill="1" applyBorder="1"/>
    <xf numFmtId="0" fontId="3" fillId="3" borderId="5" xfId="0" applyFont="1" applyFill="1" applyBorder="1"/>
    <xf numFmtId="0" fontId="14" fillId="3" borderId="8" xfId="0" applyFont="1" applyFill="1" applyBorder="1"/>
    <xf numFmtId="0" fontId="14" fillId="3" borderId="4" xfId="0" applyFont="1" applyFill="1" applyBorder="1"/>
    <xf numFmtId="0" fontId="14" fillId="3" borderId="2" xfId="0" applyFont="1" applyFill="1" applyBorder="1"/>
    <xf numFmtId="0" fontId="14" fillId="3" borderId="5" xfId="0" applyFont="1" applyFill="1" applyBorder="1"/>
    <xf numFmtId="0" fontId="14" fillId="3" borderId="3" xfId="0" applyFont="1" applyFill="1" applyBorder="1"/>
    <xf numFmtId="0" fontId="14" fillId="3" borderId="3" xfId="0" applyFont="1" applyFill="1" applyBorder="1" applyAlignment="1">
      <alignment horizontal="left"/>
    </xf>
    <xf numFmtId="0" fontId="14" fillId="3" borderId="9" xfId="0" applyFont="1" applyFill="1" applyBorder="1"/>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6" xfId="0" applyFont="1" applyFill="1" applyBorder="1"/>
    <xf numFmtId="0" fontId="14" fillId="3" borderId="2" xfId="0" applyFont="1" applyFill="1" applyBorder="1" applyAlignment="1">
      <alignment horizontal="left"/>
    </xf>
    <xf numFmtId="0" fontId="14" fillId="3" borderId="11" xfId="0" applyFont="1" applyFill="1" applyBorder="1"/>
    <xf numFmtId="0" fontId="14" fillId="3" borderId="12" xfId="0" applyFont="1" applyFill="1" applyBorder="1"/>
    <xf numFmtId="0" fontId="14" fillId="3" borderId="13" xfId="0" applyFont="1" applyFill="1" applyBorder="1"/>
    <xf numFmtId="0" fontId="6" fillId="3" borderId="4" xfId="0" applyFont="1" applyFill="1" applyBorder="1" applyAlignment="1">
      <alignment horizontal="left"/>
    </xf>
    <xf numFmtId="0" fontId="6" fillId="3" borderId="2" xfId="0" applyFont="1" applyFill="1" applyBorder="1"/>
    <xf numFmtId="0" fontId="6" fillId="3" borderId="9" xfId="0" applyFont="1" applyFill="1" applyBorder="1"/>
    <xf numFmtId="0" fontId="15" fillId="3" borderId="9" xfId="0" applyFont="1" applyFill="1" applyBorder="1"/>
    <xf numFmtId="0" fontId="15" fillId="3" borderId="5" xfId="0" applyFont="1" applyFill="1" applyBorder="1" applyAlignment="1">
      <alignment horizontal="left"/>
    </xf>
    <xf numFmtId="0" fontId="15" fillId="3" borderId="2" xfId="0" applyFont="1" applyFill="1" applyBorder="1" applyAlignment="1">
      <alignment horizontal="left"/>
    </xf>
    <xf numFmtId="0" fontId="15" fillId="3" borderId="8" xfId="0" applyFont="1" applyFill="1" applyBorder="1"/>
    <xf numFmtId="0" fontId="15" fillId="3" borderId="2" xfId="0" applyFont="1" applyFill="1" applyBorder="1"/>
    <xf numFmtId="0" fontId="13" fillId="3" borderId="2" xfId="0" applyFont="1" applyFill="1" applyBorder="1"/>
    <xf numFmtId="0" fontId="3" fillId="3" borderId="2" xfId="0" applyFont="1" applyFill="1" applyBorder="1"/>
    <xf numFmtId="0" fontId="14" fillId="3" borderId="1" xfId="0" applyFont="1" applyFill="1" applyBorder="1"/>
    <xf numFmtId="0" fontId="14" fillId="3" borderId="4" xfId="0" applyFont="1" applyFill="1" applyBorder="1" applyAlignment="1"/>
    <xf numFmtId="0" fontId="3" fillId="3" borderId="9" xfId="0" applyFont="1" applyFill="1" applyBorder="1"/>
    <xf numFmtId="0" fontId="14" fillId="3" borderId="20" xfId="0" applyFont="1" applyFill="1" applyBorder="1"/>
    <xf numFmtId="0" fontId="14" fillId="3" borderId="10" xfId="0" applyFont="1" applyFill="1" applyBorder="1"/>
    <xf numFmtId="0" fontId="14" fillId="3" borderId="14" xfId="0" applyFont="1" applyFill="1" applyBorder="1"/>
    <xf numFmtId="0" fontId="6" fillId="3" borderId="5" xfId="0" applyFont="1" applyFill="1" applyBorder="1" applyAlignment="1">
      <alignment horizontal="left"/>
    </xf>
    <xf numFmtId="0" fontId="6" fillId="3" borderId="2" xfId="0" applyFont="1" applyFill="1" applyBorder="1" applyAlignment="1">
      <alignment horizontal="left"/>
    </xf>
    <xf numFmtId="0" fontId="6" fillId="3" borderId="1" xfId="0" applyFont="1" applyFill="1" applyBorder="1" applyAlignment="1">
      <alignment horizontal="left"/>
    </xf>
    <xf numFmtId="0" fontId="6" fillId="3" borderId="3" xfId="0" applyFont="1" applyFill="1" applyBorder="1" applyAlignment="1">
      <alignment horizontal="left"/>
    </xf>
    <xf numFmtId="0" fontId="6" fillId="3" borderId="20" xfId="0" applyFont="1" applyFill="1" applyBorder="1" applyAlignment="1">
      <alignment horizontal="left"/>
    </xf>
    <xf numFmtId="0" fontId="14" fillId="3" borderId="9" xfId="0" applyFont="1" applyFill="1" applyBorder="1" applyAlignment="1">
      <alignment horizontal="left"/>
    </xf>
    <xf numFmtId="0" fontId="15" fillId="3" borderId="9" xfId="0" applyFont="1" applyFill="1" applyBorder="1" applyAlignment="1">
      <alignment horizontal="left"/>
    </xf>
    <xf numFmtId="0" fontId="15" fillId="3" borderId="6" xfId="0" applyFont="1" applyFill="1" applyBorder="1" applyAlignment="1">
      <alignment horizontal="left"/>
    </xf>
    <xf numFmtId="0" fontId="14" fillId="3" borderId="3" xfId="0" applyFont="1" applyFill="1" applyBorder="1" applyAlignment="1"/>
    <xf numFmtId="0" fontId="13" fillId="3" borderId="5" xfId="0" applyFont="1" applyFill="1" applyBorder="1"/>
    <xf numFmtId="0" fontId="3" fillId="3" borderId="29" xfId="0" applyFont="1" applyFill="1" applyBorder="1" applyAlignment="1">
      <alignment horizontal="center"/>
    </xf>
    <xf numFmtId="0" fontId="3" fillId="3" borderId="30" xfId="0" applyFont="1" applyFill="1" applyBorder="1"/>
    <xf numFmtId="0" fontId="3" fillId="3" borderId="28" xfId="0" applyFont="1" applyFill="1" applyBorder="1"/>
    <xf numFmtId="0" fontId="3" fillId="3" borderId="31" xfId="0" applyFont="1" applyFill="1" applyBorder="1"/>
    <xf numFmtId="0" fontId="6" fillId="3" borderId="6" xfId="0" applyFont="1" applyFill="1" applyBorder="1"/>
    <xf numFmtId="0" fontId="6" fillId="3" borderId="26" xfId="0" applyFont="1" applyFill="1" applyBorder="1"/>
    <xf numFmtId="0" fontId="6" fillId="3" borderId="24" xfId="0" applyFont="1" applyFill="1" applyBorder="1"/>
    <xf numFmtId="0" fontId="6" fillId="3" borderId="25" xfId="0" applyFont="1" applyFill="1" applyBorder="1"/>
    <xf numFmtId="0" fontId="3" fillId="3" borderId="34" xfId="0" applyFont="1" applyFill="1" applyBorder="1" applyAlignment="1">
      <alignment horizontal="center"/>
    </xf>
    <xf numFmtId="0" fontId="3" fillId="3" borderId="35" xfId="0" applyFont="1" applyFill="1" applyBorder="1"/>
    <xf numFmtId="0" fontId="8" fillId="3" borderId="45"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3" borderId="41" xfId="0" applyNumberFormat="1" applyFont="1" applyFill="1" applyBorder="1" applyAlignment="1">
      <alignment horizontal="center"/>
    </xf>
    <xf numFmtId="0" fontId="3" fillId="3" borderId="37" xfId="0" applyNumberFormat="1" applyFont="1" applyFill="1" applyBorder="1" applyAlignment="1">
      <alignment horizontal="center"/>
    </xf>
    <xf numFmtId="0" fontId="3" fillId="3" borderId="39" xfId="0" applyNumberFormat="1" applyFont="1" applyFill="1" applyBorder="1" applyAlignment="1">
      <alignment horizontal="center"/>
    </xf>
    <xf numFmtId="0" fontId="6" fillId="3" borderId="17" xfId="0" applyFont="1" applyFill="1" applyBorder="1"/>
    <xf numFmtId="0" fontId="14" fillId="3" borderId="17" xfId="0" applyFont="1" applyFill="1" applyBorder="1"/>
    <xf numFmtId="0" fontId="3" fillId="3" borderId="43" xfId="0" applyNumberFormat="1" applyFont="1" applyFill="1" applyBorder="1" applyAlignment="1">
      <alignment horizontal="center"/>
    </xf>
    <xf numFmtId="0" fontId="14" fillId="3" borderId="21" xfId="0" applyFont="1" applyFill="1" applyBorder="1"/>
    <xf numFmtId="0" fontId="14" fillId="0" borderId="0" xfId="7" applyFont="1" applyAlignment="1">
      <alignment horizontal="left" vertical="top"/>
    </xf>
    <xf numFmtId="0" fontId="24" fillId="0" borderId="0" xfId="7" applyFont="1" applyBorder="1" applyAlignment="1">
      <alignment horizontal="left" vertical="top"/>
    </xf>
    <xf numFmtId="0" fontId="23" fillId="0" borderId="0" xfId="7" applyFont="1" applyBorder="1" applyAlignment="1">
      <alignment horizontal="left" vertical="top"/>
    </xf>
    <xf numFmtId="0" fontId="1" fillId="0" borderId="0" xfId="7" applyAlignment="1">
      <alignment horizontal="left" vertical="top"/>
    </xf>
    <xf numFmtId="0" fontId="23" fillId="3" borderId="4" xfId="7" applyFont="1" applyFill="1" applyBorder="1" applyAlignment="1">
      <alignment horizontal="left" vertical="top"/>
    </xf>
    <xf numFmtId="0" fontId="24" fillId="3" borderId="4" xfId="7" applyNumberFormat="1" applyFont="1" applyFill="1" applyBorder="1" applyAlignment="1">
      <alignment horizontal="center" vertical="top"/>
    </xf>
    <xf numFmtId="0" fontId="24" fillId="3" borderId="4" xfId="7" applyNumberFormat="1" applyFont="1" applyFill="1" applyBorder="1" applyAlignment="1">
      <alignment horizontal="left" vertical="top"/>
    </xf>
    <xf numFmtId="0" fontId="23" fillId="3" borderId="4" xfId="7" applyNumberFormat="1" applyFont="1" applyFill="1" applyBorder="1" applyAlignment="1">
      <alignment horizontal="left" vertical="top"/>
    </xf>
    <xf numFmtId="0" fontId="23" fillId="3" borderId="5" xfId="7" applyNumberFormat="1" applyFont="1" applyFill="1" applyBorder="1" applyAlignment="1">
      <alignment horizontal="left" vertical="top"/>
    </xf>
    <xf numFmtId="0" fontId="23" fillId="3" borderId="7" xfId="7" applyNumberFormat="1" applyFont="1" applyFill="1" applyBorder="1" applyAlignment="1">
      <alignment horizontal="left" vertical="top"/>
    </xf>
    <xf numFmtId="0" fontId="24" fillId="3" borderId="4" xfId="7" applyFont="1" applyFill="1" applyBorder="1" applyAlignment="1">
      <alignment horizontal="left" vertical="top"/>
    </xf>
    <xf numFmtId="0" fontId="23" fillId="3" borderId="5" xfId="7" applyFont="1" applyFill="1" applyBorder="1" applyAlignment="1">
      <alignment horizontal="left" vertical="top" wrapText="1"/>
    </xf>
    <xf numFmtId="0" fontId="23" fillId="3" borderId="2" xfId="7" applyFont="1" applyFill="1" applyBorder="1" applyAlignment="1">
      <alignment horizontal="left" vertical="top"/>
    </xf>
    <xf numFmtId="0" fontId="23" fillId="3" borderId="5" xfId="7" applyFont="1" applyFill="1" applyBorder="1" applyAlignment="1">
      <alignment horizontal="left" vertical="top"/>
    </xf>
    <xf numFmtId="0" fontId="23" fillId="3" borderId="8" xfId="7" applyFont="1" applyFill="1" applyBorder="1" applyAlignment="1">
      <alignment horizontal="left" vertical="top" wrapText="1"/>
    </xf>
    <xf numFmtId="0" fontId="25" fillId="3" borderId="7" xfId="7" applyNumberFormat="1" applyFont="1" applyFill="1" applyBorder="1" applyAlignment="1">
      <alignment horizontal="centerContinuous" vertical="top"/>
    </xf>
    <xf numFmtId="0" fontId="23" fillId="3" borderId="24" xfId="7" applyNumberFormat="1" applyFont="1" applyFill="1" applyBorder="1" applyAlignment="1">
      <alignment horizontal="centerContinuous" vertical="top"/>
    </xf>
    <xf numFmtId="0" fontId="23" fillId="3" borderId="3" xfId="7" applyNumberFormat="1" applyFont="1" applyFill="1" applyBorder="1" applyAlignment="1">
      <alignment horizontal="centerContinuous" vertical="top"/>
    </xf>
    <xf numFmtId="0" fontId="23" fillId="3" borderId="4" xfId="7" applyFont="1" applyFill="1" applyBorder="1" applyAlignment="1">
      <alignment horizontal="left" vertical="top" wrapText="1"/>
    </xf>
    <xf numFmtId="0" fontId="6" fillId="3" borderId="4" xfId="7" applyNumberFormat="1" applyFont="1" applyFill="1" applyBorder="1" applyAlignment="1">
      <alignment horizontal="left" vertical="top"/>
    </xf>
    <xf numFmtId="0" fontId="22" fillId="3" borderId="4" xfId="7" applyFont="1" applyFill="1" applyBorder="1" applyAlignment="1">
      <alignment horizontal="left" vertical="top"/>
    </xf>
    <xf numFmtId="0" fontId="6" fillId="3" borderId="5" xfId="7" applyFont="1" applyFill="1" applyBorder="1" applyAlignment="1">
      <alignment horizontal="left" vertical="top"/>
    </xf>
    <xf numFmtId="0" fontId="24" fillId="3" borderId="24" xfId="7" applyFont="1" applyFill="1" applyBorder="1" applyAlignment="1">
      <alignment horizontal="centerContinuous" vertical="top"/>
    </xf>
    <xf numFmtId="0" fontId="23" fillId="3" borderId="3" xfId="7" applyFont="1" applyFill="1" applyBorder="1" applyAlignment="1">
      <alignment horizontal="centerContinuous" vertical="top"/>
    </xf>
    <xf numFmtId="0" fontId="25" fillId="3" borderId="7" xfId="7" applyFont="1" applyFill="1" applyBorder="1" applyAlignment="1">
      <alignment horizontal="centerContinuous" vertical="top"/>
    </xf>
    <xf numFmtId="0" fontId="24" fillId="3" borderId="4" xfId="7" applyFont="1" applyFill="1" applyBorder="1" applyAlignment="1">
      <alignment horizontal="center" vertical="top"/>
    </xf>
    <xf numFmtId="17" fontId="6" fillId="3" borderId="4" xfId="7" applyNumberFormat="1" applyFont="1" applyFill="1" applyBorder="1" applyAlignment="1">
      <alignment horizontal="left" vertical="top"/>
    </xf>
    <xf numFmtId="2" fontId="24" fillId="3" borderId="4" xfId="7" applyNumberFormat="1" applyFont="1" applyFill="1" applyBorder="1" applyAlignment="1">
      <alignment horizontal="left" vertical="top"/>
    </xf>
    <xf numFmtId="0" fontId="17" fillId="0" borderId="0" xfId="0" applyFont="1" applyAlignment="1" applyProtection="1">
      <alignment horizontal="center" vertical="top"/>
      <protection hidden="1"/>
    </xf>
    <xf numFmtId="0" fontId="17" fillId="3" borderId="23" xfId="0" applyFont="1" applyFill="1" applyBorder="1" applyAlignment="1" applyProtection="1">
      <alignment horizontal="center" vertical="top"/>
      <protection hidden="1"/>
    </xf>
    <xf numFmtId="0" fontId="18" fillId="0" borderId="0" xfId="0" applyFont="1" applyAlignment="1" applyProtection="1">
      <alignment vertical="center"/>
      <protection hidden="1"/>
    </xf>
    <xf numFmtId="0" fontId="17" fillId="0" borderId="23" xfId="0" applyFont="1" applyFill="1" applyBorder="1" applyAlignment="1" applyProtection="1">
      <alignment horizontal="center" vertical="top" wrapText="1"/>
      <protection locked="0"/>
    </xf>
    <xf numFmtId="0" fontId="17" fillId="0" borderId="23" xfId="0" applyFont="1" applyFill="1" applyBorder="1" applyAlignment="1" applyProtection="1">
      <alignment horizontal="center" vertical="top"/>
      <protection locked="0"/>
    </xf>
    <xf numFmtId="0" fontId="17" fillId="0" borderId="23" xfId="0" applyNumberFormat="1" applyFont="1" applyFill="1" applyBorder="1" applyAlignment="1" applyProtection="1">
      <alignment horizontal="center" vertical="top"/>
      <protection locked="0"/>
    </xf>
    <xf numFmtId="0" fontId="17" fillId="2" borderId="23" xfId="0" applyFont="1" applyFill="1" applyBorder="1" applyAlignment="1" applyProtection="1">
      <alignment horizontal="center" vertical="top"/>
      <protection locked="0"/>
    </xf>
    <xf numFmtId="0" fontId="2" fillId="0" borderId="0" xfId="0" applyFont="1" applyAlignment="1" applyProtection="1">
      <alignment vertical="center"/>
      <protection hidden="1"/>
    </xf>
    <xf numFmtId="0" fontId="2" fillId="0" borderId="0" xfId="0" applyFont="1" applyFill="1" applyAlignment="1" applyProtection="1">
      <alignment vertical="center"/>
      <protection hidden="1"/>
    </xf>
    <xf numFmtId="166" fontId="24" fillId="3" borderId="1" xfId="0" applyNumberFormat="1" applyFont="1" applyFill="1" applyBorder="1" applyAlignment="1" applyProtection="1">
      <alignment horizontal="center" vertical="center" wrapText="1"/>
      <protection hidden="1"/>
    </xf>
    <xf numFmtId="0" fontId="24" fillId="3" borderId="2" xfId="0" applyFont="1" applyFill="1" applyBorder="1" applyAlignment="1" applyProtection="1">
      <alignment horizontal="center" vertical="center" wrapText="1"/>
      <protection hidden="1"/>
    </xf>
    <xf numFmtId="3" fontId="24" fillId="3" borderId="2" xfId="0" applyNumberFormat="1" applyFont="1" applyFill="1" applyBorder="1" applyAlignment="1" applyProtection="1">
      <alignment horizontal="center" vertical="center" wrapText="1"/>
      <protection hidden="1"/>
    </xf>
    <xf numFmtId="3" fontId="24" fillId="3" borderId="6" xfId="0" applyNumberFormat="1" applyFont="1" applyFill="1" applyBorder="1" applyAlignment="1" applyProtection="1">
      <alignment horizontal="center" vertical="center" wrapText="1"/>
      <protection hidden="1"/>
    </xf>
    <xf numFmtId="3" fontId="24" fillId="3" borderId="1" xfId="0" applyNumberFormat="1" applyFont="1" applyFill="1" applyBorder="1" applyAlignment="1" applyProtection="1">
      <alignment horizontal="center" vertical="center" wrapText="1"/>
      <protection hidden="1"/>
    </xf>
    <xf numFmtId="4" fontId="24" fillId="3" borderId="2" xfId="0" applyNumberFormat="1" applyFont="1" applyFill="1" applyBorder="1" applyAlignment="1" applyProtection="1">
      <alignment horizontal="center" vertical="center" wrapText="1"/>
      <protection hidden="1"/>
    </xf>
    <xf numFmtId="4" fontId="24" fillId="3" borderId="6" xfId="0" applyNumberFormat="1" applyFont="1" applyFill="1" applyBorder="1" applyAlignment="1" applyProtection="1">
      <alignment horizontal="center" vertical="center" wrapText="1"/>
      <protection hidden="1"/>
    </xf>
    <xf numFmtId="0" fontId="6" fillId="0" borderId="0" xfId="0" applyFont="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Fill="1" applyBorder="1" applyAlignment="1">
      <alignment vertical="top"/>
    </xf>
    <xf numFmtId="0" fontId="6" fillId="0" borderId="0" xfId="0" applyFont="1" applyFill="1" applyBorder="1" applyAlignment="1" applyProtection="1">
      <alignment vertical="top" wrapText="1"/>
      <protection hidden="1"/>
    </xf>
    <xf numFmtId="0" fontId="6" fillId="0" borderId="0" xfId="0" applyFont="1" applyBorder="1" applyAlignment="1" applyProtection="1">
      <alignment vertical="top" wrapText="1"/>
      <protection hidden="1"/>
    </xf>
    <xf numFmtId="39" fontId="24" fillId="3" borderId="4" xfId="6" applyNumberFormat="1" applyFont="1" applyFill="1" applyBorder="1"/>
    <xf numFmtId="0" fontId="28" fillId="3" borderId="4" xfId="0" applyFont="1" applyFill="1" applyBorder="1"/>
    <xf numFmtId="43" fontId="25" fillId="3" borderId="4" xfId="6" applyNumberFormat="1" applyFont="1" applyFill="1" applyBorder="1"/>
    <xf numFmtId="0" fontId="25" fillId="3" borderId="4" xfId="0" applyFont="1" applyFill="1" applyBorder="1" applyAlignment="1">
      <alignment horizontal="center"/>
    </xf>
    <xf numFmtId="0" fontId="23" fillId="3" borderId="4" xfId="0" applyFont="1" applyFill="1" applyBorder="1" applyAlignment="1" applyProtection="1">
      <alignment vertical="top" wrapText="1"/>
      <protection hidden="1"/>
    </xf>
    <xf numFmtId="0" fontId="23" fillId="3" borderId="4" xfId="0" applyFont="1" applyFill="1" applyBorder="1" applyAlignment="1">
      <alignment wrapText="1"/>
    </xf>
    <xf numFmtId="0" fontId="23" fillId="3" borderId="4" xfId="0" applyFont="1" applyFill="1" applyBorder="1"/>
    <xf numFmtId="165" fontId="23" fillId="0" borderId="0" xfId="0" applyNumberFormat="1" applyFont="1" applyFill="1" applyBorder="1"/>
    <xf numFmtId="14" fontId="24" fillId="3" borderId="4" xfId="0" applyNumberFormat="1" applyFont="1" applyFill="1" applyBorder="1" applyAlignment="1" applyProtection="1">
      <alignment horizontal="left" vertical="top"/>
      <protection hidden="1"/>
    </xf>
    <xf numFmtId="3" fontId="24" fillId="0" borderId="0" xfId="0" applyNumberFormat="1" applyFont="1" applyFill="1" applyBorder="1" applyAlignment="1" applyProtection="1">
      <alignment horizontal="center" vertical="top" wrapText="1"/>
      <protection hidden="1"/>
    </xf>
    <xf numFmtId="0" fontId="23" fillId="0" borderId="0" xfId="0" applyFont="1" applyFill="1" applyBorder="1" applyAlignment="1" applyProtection="1">
      <alignment vertical="top" wrapText="1"/>
      <protection hidden="1"/>
    </xf>
    <xf numFmtId="0" fontId="23" fillId="0" borderId="0" xfId="0" applyFont="1" applyFill="1" applyAlignment="1" applyProtection="1">
      <alignment vertical="top" wrapText="1"/>
      <protection hidden="1"/>
    </xf>
    <xf numFmtId="0" fontId="24" fillId="3" borderId="4" xfId="0" applyNumberFormat="1" applyFont="1" applyFill="1" applyBorder="1" applyAlignment="1" applyProtection="1">
      <alignment horizontal="left" vertical="top"/>
      <protection hidden="1"/>
    </xf>
    <xf numFmtId="0" fontId="23" fillId="0" borderId="0" xfId="0" applyFont="1" applyBorder="1" applyAlignment="1" applyProtection="1">
      <alignment vertical="top" wrapText="1"/>
      <protection hidden="1"/>
    </xf>
    <xf numFmtId="0" fontId="23" fillId="0" borderId="0" xfId="0" applyFont="1" applyAlignment="1" applyProtection="1">
      <alignment vertical="top" wrapText="1"/>
      <protection hidden="1"/>
    </xf>
    <xf numFmtId="165" fontId="24" fillId="3" borderId="4" xfId="0" applyNumberFormat="1" applyFont="1" applyFill="1" applyBorder="1" applyAlignment="1">
      <alignment horizontal="center" vertical="center" wrapText="1"/>
    </xf>
    <xf numFmtId="165" fontId="24" fillId="3" borderId="4" xfId="0" applyNumberFormat="1" applyFont="1" applyFill="1" applyBorder="1" applyAlignment="1">
      <alignment horizontal="center" vertical="center"/>
    </xf>
    <xf numFmtId="0" fontId="24" fillId="3" borderId="4" xfId="0" applyFont="1" applyFill="1" applyBorder="1" applyAlignment="1">
      <alignment horizontal="center" vertical="center" wrapText="1"/>
    </xf>
    <xf numFmtId="165" fontId="24" fillId="3" borderId="4" xfId="0" applyNumberFormat="1" applyFont="1" applyFill="1" applyBorder="1" applyAlignment="1">
      <alignment horizontal="center" vertical="center" wrapText="1" shrinkToFit="1"/>
    </xf>
    <xf numFmtId="4" fontId="24" fillId="4" borderId="4" xfId="0" applyNumberFormat="1" applyFont="1" applyFill="1" applyBorder="1"/>
    <xf numFmtId="4" fontId="23" fillId="4" borderId="4" xfId="0" applyNumberFormat="1" applyFont="1" applyFill="1" applyBorder="1"/>
    <xf numFmtId="4" fontId="23" fillId="0" borderId="4" xfId="0" applyNumberFormat="1" applyFont="1" applyFill="1" applyBorder="1"/>
    <xf numFmtId="4" fontId="23" fillId="3" borderId="4" xfId="0" applyNumberFormat="1" applyFont="1" applyFill="1" applyBorder="1"/>
    <xf numFmtId="4" fontId="29" fillId="0" borderId="4" xfId="0" applyNumberFormat="1" applyFont="1" applyFill="1" applyBorder="1"/>
    <xf numFmtId="4" fontId="29" fillId="3" borderId="4" xfId="0" applyNumberFormat="1" applyFont="1" applyFill="1" applyBorder="1"/>
    <xf numFmtId="4" fontId="23" fillId="0" borderId="4" xfId="0" applyNumberFormat="1" applyFont="1" applyFill="1" applyBorder="1" applyAlignment="1"/>
    <xf numFmtId="4" fontId="24" fillId="4" borderId="3" xfId="0" applyNumberFormat="1" applyFont="1" applyFill="1" applyBorder="1"/>
    <xf numFmtId="4" fontId="23" fillId="3" borderId="3" xfId="0" applyNumberFormat="1" applyFont="1" applyFill="1" applyBorder="1"/>
    <xf numFmtId="4" fontId="23" fillId="0" borderId="3" xfId="0" applyNumberFormat="1" applyFont="1" applyFill="1" applyBorder="1"/>
    <xf numFmtId="4" fontId="29" fillId="0" borderId="3" xfId="0" applyNumberFormat="1" applyFont="1" applyFill="1" applyBorder="1"/>
    <xf numFmtId="4" fontId="24" fillId="0" borderId="3" xfId="0" applyNumberFormat="1" applyFont="1" applyFill="1" applyBorder="1"/>
    <xf numFmtId="4" fontId="24" fillId="0" borderId="4" xfId="0" applyNumberFormat="1" applyFont="1" applyFill="1" applyBorder="1"/>
    <xf numFmtId="4" fontId="24" fillId="3" borderId="4" xfId="0" applyNumberFormat="1" applyFont="1" applyFill="1" applyBorder="1"/>
    <xf numFmtId="4" fontId="24" fillId="4" borderId="28" xfId="0" applyNumberFormat="1" applyFont="1" applyFill="1" applyBorder="1"/>
    <xf numFmtId="4" fontId="24" fillId="4" borderId="17" xfId="0" applyNumberFormat="1" applyFont="1" applyFill="1" applyBorder="1"/>
    <xf numFmtId="4" fontId="23" fillId="4" borderId="17" xfId="0" applyNumberFormat="1" applyFont="1" applyFill="1" applyBorder="1"/>
    <xf numFmtId="4" fontId="24" fillId="4" borderId="33" xfId="0" applyNumberFormat="1" applyFont="1" applyFill="1" applyBorder="1"/>
    <xf numFmtId="4" fontId="23" fillId="4" borderId="33" xfId="0" applyNumberFormat="1" applyFont="1" applyFill="1" applyBorder="1"/>
    <xf numFmtId="4" fontId="24" fillId="4" borderId="22" xfId="0" applyNumberFormat="1" applyFont="1" applyFill="1" applyBorder="1"/>
    <xf numFmtId="4" fontId="23" fillId="4" borderId="22" xfId="0" applyNumberFormat="1" applyFont="1" applyFill="1" applyBorder="1"/>
    <xf numFmtId="4" fontId="24" fillId="4" borderId="36" xfId="0" applyNumberFormat="1" applyFont="1" applyFill="1" applyBorder="1"/>
    <xf numFmtId="165" fontId="24" fillId="3" borderId="22" xfId="0" applyNumberFormat="1" applyFont="1" applyFill="1" applyBorder="1" applyAlignment="1">
      <alignment horizontal="center" vertical="center" wrapText="1"/>
    </xf>
    <xf numFmtId="165" fontId="24" fillId="3" borderId="36" xfId="0" applyNumberFormat="1" applyFont="1" applyFill="1" applyBorder="1" applyAlignment="1">
      <alignment horizontal="center" vertical="center" wrapText="1"/>
    </xf>
    <xf numFmtId="4" fontId="23" fillId="3" borderId="2" xfId="0" applyNumberFormat="1" applyFont="1" applyFill="1" applyBorder="1"/>
    <xf numFmtId="4" fontId="23" fillId="3" borderId="42" xfId="0" applyNumberFormat="1" applyFont="1" applyFill="1" applyBorder="1"/>
    <xf numFmtId="4" fontId="23" fillId="3" borderId="38" xfId="0" applyNumberFormat="1" applyFont="1" applyFill="1" applyBorder="1"/>
    <xf numFmtId="4" fontId="24" fillId="3" borderId="17" xfId="0" applyNumberFormat="1" applyFont="1" applyFill="1" applyBorder="1"/>
    <xf numFmtId="4" fontId="23" fillId="3" borderId="17" xfId="0" applyNumberFormat="1" applyFont="1" applyFill="1" applyBorder="1"/>
    <xf numFmtId="4" fontId="24" fillId="3" borderId="40" xfId="0" applyNumberFormat="1" applyFont="1" applyFill="1" applyBorder="1"/>
    <xf numFmtId="4" fontId="23" fillId="3" borderId="5" xfId="0" applyNumberFormat="1" applyFont="1" applyFill="1" applyBorder="1"/>
    <xf numFmtId="4" fontId="24" fillId="3" borderId="21" xfId="0" applyNumberFormat="1" applyFont="1" applyFill="1" applyBorder="1"/>
    <xf numFmtId="4" fontId="23" fillId="3" borderId="22" xfId="0" applyNumberFormat="1" applyFont="1" applyFill="1" applyBorder="1"/>
    <xf numFmtId="4" fontId="24" fillId="3" borderId="44" xfId="0" applyNumberFormat="1" applyFont="1" applyFill="1" applyBorder="1"/>
    <xf numFmtId="0" fontId="5" fillId="0" borderId="25"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locked="0"/>
    </xf>
    <xf numFmtId="3" fontId="0" fillId="5" borderId="5" xfId="0" applyNumberFormat="1" applyFill="1" applyBorder="1" applyAlignment="1" applyProtection="1">
      <alignment vertical="top" wrapText="1"/>
      <protection locked="0"/>
    </xf>
    <xf numFmtId="3" fontId="0" fillId="5" borderId="27" xfId="0" applyNumberFormat="1" applyFill="1" applyBorder="1" applyAlignment="1" applyProtection="1">
      <alignment vertical="top" wrapText="1"/>
      <protection locked="0"/>
    </xf>
    <xf numFmtId="0" fontId="0" fillId="3" borderId="0" xfId="0" applyFill="1" applyAlignment="1">
      <alignment wrapText="1"/>
    </xf>
    <xf numFmtId="0" fontId="3" fillId="0" borderId="0" xfId="0" applyNumberFormat="1" applyFont="1" applyBorder="1" applyAlignment="1" applyProtection="1">
      <alignment vertical="top" wrapText="1"/>
      <protection locked="0"/>
    </xf>
    <xf numFmtId="0" fontId="7" fillId="0" borderId="0" xfId="0" applyNumberFormat="1" applyFont="1" applyBorder="1" applyAlignment="1" applyProtection="1">
      <alignment vertical="top" wrapText="1"/>
      <protection hidden="1"/>
    </xf>
    <xf numFmtId="0" fontId="0" fillId="0" borderId="0" xfId="0" applyNumberFormat="1" applyBorder="1" applyAlignment="1" applyProtection="1">
      <alignment vertical="top" wrapText="1"/>
      <protection locked="0"/>
    </xf>
    <xf numFmtId="0" fontId="0" fillId="0" borderId="0" xfId="0" applyNumberFormat="1" applyAlignment="1" applyProtection="1">
      <alignment vertical="top" wrapText="1"/>
      <protection locked="0"/>
    </xf>
    <xf numFmtId="0" fontId="24" fillId="3" borderId="2" xfId="0" applyNumberFormat="1" applyFont="1" applyFill="1" applyBorder="1" applyAlignment="1" applyProtection="1">
      <alignment horizontal="center" vertical="center" wrapText="1"/>
      <protection hidden="1"/>
    </xf>
    <xf numFmtId="0" fontId="0" fillId="0" borderId="0" xfId="0" applyNumberFormat="1" applyFill="1" applyBorder="1" applyAlignment="1" applyProtection="1">
      <alignment horizontal="left" vertical="top" wrapText="1"/>
      <protection locked="0"/>
    </xf>
    <xf numFmtId="14" fontId="0" fillId="0" borderId="0" xfId="0" applyNumberFormat="1" applyAlignment="1" applyProtection="1">
      <alignment horizontal="left" vertical="top" wrapText="1"/>
      <protection locked="0"/>
    </xf>
    <xf numFmtId="43" fontId="0" fillId="2" borderId="4" xfId="5" applyNumberFormat="1" applyFont="1" applyFill="1" applyBorder="1" applyAlignment="1" applyProtection="1">
      <alignment vertical="top" wrapText="1"/>
      <protection locked="0"/>
    </xf>
    <xf numFmtId="3" fontId="0" fillId="2" borderId="4" xfId="0" applyNumberFormat="1" applyFill="1" applyBorder="1" applyAlignment="1" applyProtection="1">
      <alignment vertical="top" wrapText="1"/>
      <protection locked="0"/>
    </xf>
    <xf numFmtId="4" fontId="0" fillId="0" borderId="4" xfId="5" applyNumberFormat="1" applyFont="1" applyBorder="1" applyAlignment="1" applyProtection="1">
      <alignment vertical="top"/>
      <protection locked="0"/>
    </xf>
    <xf numFmtId="4" fontId="0" fillId="0" borderId="7" xfId="5" applyNumberFormat="1" applyFont="1" applyBorder="1" applyAlignment="1" applyProtection="1">
      <alignment vertical="top"/>
      <protection locked="0"/>
    </xf>
    <xf numFmtId="43" fontId="0" fillId="2" borderId="5" xfId="5" applyNumberFormat="1" applyFont="1" applyFill="1" applyBorder="1" applyAlignment="1" applyProtection="1">
      <alignment vertical="top" wrapText="1"/>
      <protection locked="0"/>
    </xf>
    <xf numFmtId="4" fontId="0" fillId="0" borderId="27" xfId="5" applyNumberFormat="1" applyFont="1" applyBorder="1" applyAlignment="1" applyProtection="1">
      <alignment vertical="top"/>
      <protection locked="0"/>
    </xf>
    <xf numFmtId="3" fontId="0" fillId="0" borderId="3" xfId="0" applyNumberFormat="1" applyFont="1" applyBorder="1" applyAlignment="1" applyProtection="1">
      <alignment vertical="top" wrapText="1"/>
      <protection locked="0"/>
    </xf>
    <xf numFmtId="3" fontId="0" fillId="0" borderId="20" xfId="0" applyNumberFormat="1" applyFont="1" applyBorder="1" applyAlignment="1" applyProtection="1">
      <alignment vertical="top" wrapText="1"/>
      <protection locked="0"/>
    </xf>
    <xf numFmtId="0" fontId="0" fillId="5" borderId="5" xfId="0" applyNumberFormat="1" applyFill="1" applyBorder="1" applyAlignment="1" applyProtection="1">
      <alignment vertical="top" wrapText="1"/>
      <protection locked="0"/>
    </xf>
    <xf numFmtId="14" fontId="0" fillId="2" borderId="4" xfId="0" applyNumberFormat="1"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0" fillId="3" borderId="4" xfId="0" applyNumberFormat="1" applyFill="1" applyBorder="1" applyAlignment="1" applyProtection="1">
      <alignment vertical="top" wrapText="1"/>
      <protection locked="0"/>
    </xf>
    <xf numFmtId="3" fontId="0" fillId="2" borderId="4" xfId="0" applyNumberFormat="1" applyFont="1" applyFill="1" applyBorder="1" applyAlignment="1" applyProtection="1">
      <alignment vertical="top" wrapText="1"/>
      <protection locked="0"/>
    </xf>
    <xf numFmtId="3" fontId="0" fillId="5" borderId="4" xfId="0" applyNumberFormat="1" applyFill="1" applyBorder="1" applyAlignment="1" applyProtection="1">
      <alignment vertical="top" wrapText="1"/>
      <protection locked="0"/>
    </xf>
    <xf numFmtId="3" fontId="0" fillId="5" borderId="7" xfId="0" applyNumberFormat="1" applyFill="1" applyBorder="1" applyAlignment="1" applyProtection="1">
      <alignment vertical="top" wrapText="1"/>
      <protection locked="0"/>
    </xf>
    <xf numFmtId="0" fontId="0" fillId="3" borderId="5" xfId="0" applyNumberFormat="1" applyFill="1" applyBorder="1" applyAlignment="1" applyProtection="1">
      <alignment vertical="top" wrapText="1"/>
      <protection locked="0"/>
    </xf>
    <xf numFmtId="3" fontId="0" fillId="5" borderId="25" xfId="0" applyNumberFormat="1" applyFill="1" applyBorder="1" applyAlignment="1" applyProtection="1">
      <alignment vertical="top" wrapText="1"/>
      <protection locked="0"/>
    </xf>
    <xf numFmtId="166" fontId="0" fillId="5" borderId="4" xfId="0" applyNumberFormat="1" applyFill="1" applyBorder="1" applyAlignment="1" applyProtection="1">
      <alignment horizontal="left" vertical="top" wrapText="1"/>
      <protection locked="0"/>
    </xf>
    <xf numFmtId="0" fontId="0" fillId="5" borderId="4" xfId="0" applyNumberFormat="1"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6" fillId="2" borderId="4" xfId="0" applyFont="1" applyFill="1" applyBorder="1" applyAlignment="1" applyProtection="1">
      <alignment vertical="top" wrapText="1"/>
      <protection locked="0"/>
    </xf>
    <xf numFmtId="0" fontId="6" fillId="3" borderId="4" xfId="0" applyFont="1" applyFill="1" applyBorder="1" applyAlignment="1" applyProtection="1">
      <alignment vertical="top" wrapText="1"/>
      <protection locked="0"/>
    </xf>
    <xf numFmtId="0" fontId="0" fillId="3" borderId="4" xfId="0" applyFill="1" applyBorder="1" applyAlignment="1" applyProtection="1">
      <alignment vertical="top" wrapText="1"/>
      <protection locked="0"/>
    </xf>
    <xf numFmtId="14" fontId="6" fillId="2" borderId="4" xfId="0" applyNumberFormat="1" applyFont="1" applyFill="1" applyBorder="1" applyAlignment="1" applyProtection="1">
      <alignment vertical="top" wrapText="1"/>
      <protection locked="0"/>
    </xf>
    <xf numFmtId="3" fontId="6" fillId="2" borderId="4" xfId="0" applyNumberFormat="1" applyFont="1" applyFill="1" applyBorder="1" applyAlignment="1" applyProtection="1">
      <alignment vertical="top" wrapText="1"/>
      <protection locked="0"/>
    </xf>
    <xf numFmtId="166" fontId="0" fillId="5" borderId="5" xfId="0" applyNumberFormat="1" applyFill="1" applyBorder="1" applyAlignment="1" applyProtection="1">
      <alignment horizontal="left" vertical="top" wrapText="1"/>
      <protection locked="0"/>
    </xf>
    <xf numFmtId="14" fontId="6" fillId="2" borderId="5" xfId="0" applyNumberFormat="1" applyFont="1" applyFill="1" applyBorder="1" applyAlignment="1" applyProtection="1">
      <alignment vertical="top" wrapText="1"/>
      <protection locked="0"/>
    </xf>
    <xf numFmtId="3" fontId="6" fillId="2" borderId="5" xfId="0" applyNumberFormat="1" applyFont="1"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6" fillId="5" borderId="4" xfId="0" applyNumberFormat="1" applyFont="1" applyFill="1" applyBorder="1" applyAlignment="1" applyProtection="1">
      <alignment vertical="top" wrapText="1"/>
      <protection locked="0"/>
    </xf>
    <xf numFmtId="0" fontId="0" fillId="6" borderId="4" xfId="0" applyFill="1" applyBorder="1"/>
    <xf numFmtId="0" fontId="3" fillId="6" borderId="4" xfId="0" applyFont="1" applyFill="1" applyBorder="1"/>
    <xf numFmtId="0" fontId="0" fillId="0" borderId="4" xfId="0" applyBorder="1"/>
    <xf numFmtId="3" fontId="8" fillId="0" borderId="0" xfId="0" applyNumberFormat="1" applyFont="1" applyFill="1" applyBorder="1" applyAlignment="1" applyProtection="1">
      <alignment horizontal="center" vertical="top" wrapText="1"/>
      <protection hidden="1"/>
    </xf>
    <xf numFmtId="0" fontId="0" fillId="0" borderId="0" xfId="0" applyFill="1" applyBorder="1" applyAlignment="1">
      <alignment vertical="top"/>
    </xf>
    <xf numFmtId="14" fontId="3" fillId="3" borderId="4" xfId="0" applyNumberFormat="1" applyFont="1" applyFill="1" applyBorder="1" applyAlignment="1" applyProtection="1">
      <alignment horizontal="center" vertical="top"/>
      <protection hidden="1"/>
    </xf>
    <xf numFmtId="0" fontId="0" fillId="0" borderId="4" xfId="0" applyBorder="1" applyAlignment="1">
      <alignment horizontal="center" vertical="top"/>
    </xf>
    <xf numFmtId="3" fontId="8" fillId="0" borderId="7" xfId="0" applyNumberFormat="1" applyFont="1" applyFill="1" applyBorder="1" applyAlignment="1" applyProtection="1">
      <alignment horizontal="center" vertical="top" wrapText="1"/>
      <protection hidden="1"/>
    </xf>
    <xf numFmtId="0" fontId="0" fillId="0" borderId="3" xfId="0" applyBorder="1" applyAlignment="1">
      <alignment vertical="top"/>
    </xf>
    <xf numFmtId="0" fontId="3" fillId="3" borderId="4" xfId="0" applyFont="1" applyFill="1" applyBorder="1" applyAlignment="1">
      <alignment horizontal="center"/>
    </xf>
    <xf numFmtId="0" fontId="0" fillId="0" borderId="4" xfId="0" applyBorder="1" applyAlignment="1">
      <alignment horizontal="center"/>
    </xf>
    <xf numFmtId="0" fontId="3" fillId="3" borderId="4" xfId="0" applyFont="1" applyFill="1" applyBorder="1" applyAlignment="1" applyProtection="1">
      <alignment horizontal="center" vertical="top"/>
      <protection hidden="1"/>
    </xf>
    <xf numFmtId="0" fontId="3" fillId="0" borderId="4" xfId="0" applyFont="1" applyBorder="1" applyAlignment="1">
      <alignment horizontal="center"/>
    </xf>
    <xf numFmtId="0" fontId="6" fillId="0" borderId="4" xfId="0" applyFont="1" applyBorder="1" applyAlignment="1">
      <alignment horizontal="center" vertical="top"/>
    </xf>
    <xf numFmtId="0" fontId="3" fillId="3" borderId="7" xfId="0" applyFont="1" applyFill="1" applyBorder="1" applyAlignment="1">
      <alignment horizontal="left"/>
    </xf>
    <xf numFmtId="0" fontId="3" fillId="3" borderId="25" xfId="0" applyFont="1" applyFill="1" applyBorder="1" applyAlignment="1">
      <alignment horizontal="left"/>
    </xf>
    <xf numFmtId="0" fontId="3" fillId="3" borderId="20" xfId="0" applyFont="1" applyFill="1" applyBorder="1" applyAlignment="1">
      <alignment horizontal="left"/>
    </xf>
    <xf numFmtId="0" fontId="6" fillId="3" borderId="7" xfId="0" applyFont="1" applyFill="1" applyBorder="1" applyAlignment="1">
      <alignment horizontal="left"/>
    </xf>
    <xf numFmtId="0" fontId="6" fillId="3" borderId="24" xfId="0" applyFont="1" applyFill="1" applyBorder="1" applyAlignment="1">
      <alignment horizontal="left"/>
    </xf>
    <xf numFmtId="0" fontId="6" fillId="3" borderId="3" xfId="0" applyFont="1" applyFill="1" applyBorder="1" applyAlignment="1">
      <alignment horizontal="left"/>
    </xf>
    <xf numFmtId="0" fontId="14" fillId="3" borderId="25" xfId="0" applyFont="1" applyFill="1" applyBorder="1" applyAlignment="1">
      <alignment horizontal="left"/>
    </xf>
    <xf numFmtId="0" fontId="14" fillId="3" borderId="24" xfId="0" applyFont="1" applyFill="1" applyBorder="1" applyAlignment="1">
      <alignment horizontal="left"/>
    </xf>
    <xf numFmtId="0" fontId="14" fillId="3" borderId="3" xfId="0" applyFont="1" applyFill="1" applyBorder="1" applyAlignment="1">
      <alignment horizontal="left"/>
    </xf>
    <xf numFmtId="0" fontId="14" fillId="3" borderId="26" xfId="0" applyFont="1" applyFill="1" applyBorder="1" applyAlignment="1">
      <alignment horizontal="left"/>
    </xf>
    <xf numFmtId="0" fontId="13" fillId="3" borderId="7" xfId="0" applyFont="1" applyFill="1" applyBorder="1" applyAlignment="1">
      <alignment horizontal="left"/>
    </xf>
    <xf numFmtId="0" fontId="13" fillId="3" borderId="24" xfId="0" applyFont="1" applyFill="1" applyBorder="1" applyAlignment="1">
      <alignment horizontal="left"/>
    </xf>
    <xf numFmtId="0" fontId="13" fillId="3" borderId="3" xfId="0" applyFont="1" applyFill="1" applyBorder="1" applyAlignment="1">
      <alignment horizontal="left"/>
    </xf>
    <xf numFmtId="0" fontId="6" fillId="3" borderId="27" xfId="0" applyFont="1" applyFill="1" applyBorder="1" applyAlignment="1">
      <alignment horizontal="left"/>
    </xf>
    <xf numFmtId="0" fontId="6" fillId="3" borderId="25" xfId="0" applyFont="1" applyFill="1" applyBorder="1" applyAlignment="1">
      <alignment horizontal="left"/>
    </xf>
    <xf numFmtId="0" fontId="6" fillId="3" borderId="20" xfId="0" applyFont="1" applyFill="1" applyBorder="1" applyAlignment="1">
      <alignment horizontal="left"/>
    </xf>
    <xf numFmtId="0" fontId="3" fillId="3" borderId="27" xfId="0" applyFont="1" applyFill="1" applyBorder="1" applyAlignment="1">
      <alignment horizontal="left"/>
    </xf>
    <xf numFmtId="0" fontId="3" fillId="3" borderId="24" xfId="0" applyFont="1" applyFill="1" applyBorder="1" applyAlignment="1">
      <alignment horizontal="left"/>
    </xf>
    <xf numFmtId="0" fontId="3" fillId="3" borderId="3" xfId="0" applyFont="1" applyFill="1" applyBorder="1" applyAlignment="1">
      <alignment horizontal="left"/>
    </xf>
    <xf numFmtId="0" fontId="14" fillId="3" borderId="27" xfId="0" applyFont="1" applyFill="1" applyBorder="1" applyAlignment="1">
      <alignment horizontal="left"/>
    </xf>
    <xf numFmtId="0" fontId="14" fillId="3" borderId="20" xfId="0" applyFont="1" applyFill="1" applyBorder="1" applyAlignment="1">
      <alignment horizontal="left"/>
    </xf>
    <xf numFmtId="0" fontId="14" fillId="3" borderId="9" xfId="0" applyFont="1" applyFill="1" applyBorder="1" applyAlignment="1">
      <alignment horizontal="left"/>
    </xf>
    <xf numFmtId="0" fontId="14" fillId="3" borderId="6" xfId="0" applyFont="1" applyFill="1" applyBorder="1" applyAlignment="1">
      <alignment horizontal="left"/>
    </xf>
    <xf numFmtId="0" fontId="14" fillId="3" borderId="7" xfId="0" applyFont="1" applyFill="1" applyBorder="1" applyAlignment="1">
      <alignment horizontal="left"/>
    </xf>
    <xf numFmtId="0" fontId="14" fillId="3" borderId="27" xfId="0" applyFont="1" applyFill="1" applyBorder="1" applyAlignment="1">
      <alignment horizontal="left" wrapText="1"/>
    </xf>
    <xf numFmtId="0" fontId="14" fillId="3" borderId="25" xfId="0" applyFont="1" applyFill="1" applyBorder="1" applyAlignment="1">
      <alignment horizontal="left" wrapText="1"/>
    </xf>
    <xf numFmtId="0" fontId="14" fillId="3" borderId="20" xfId="0" applyFont="1" applyFill="1" applyBorder="1" applyAlignment="1">
      <alignment horizontal="left" wrapText="1"/>
    </xf>
    <xf numFmtId="0" fontId="6" fillId="3" borderId="7" xfId="0" applyFont="1" applyFill="1" applyBorder="1" applyAlignment="1">
      <alignment horizontal="left" wrapText="1"/>
    </xf>
    <xf numFmtId="0" fontId="6" fillId="3" borderId="24" xfId="0" applyFont="1" applyFill="1" applyBorder="1" applyAlignment="1">
      <alignment horizontal="left" wrapText="1"/>
    </xf>
    <xf numFmtId="0" fontId="6" fillId="3" borderId="3" xfId="0" applyFont="1" applyFill="1" applyBorder="1" applyAlignment="1">
      <alignment horizontal="left" wrapText="1"/>
    </xf>
    <xf numFmtId="0" fontId="15" fillId="3" borderId="9" xfId="0" applyFont="1" applyFill="1" applyBorder="1" applyAlignment="1">
      <alignment horizontal="left"/>
    </xf>
    <xf numFmtId="0" fontId="15" fillId="3" borderId="3" xfId="0" applyFont="1" applyFill="1" applyBorder="1" applyAlignment="1">
      <alignment horizontal="left"/>
    </xf>
    <xf numFmtId="0" fontId="13" fillId="3" borderId="27" xfId="0" applyFont="1" applyFill="1" applyBorder="1" applyAlignment="1">
      <alignment horizontal="left"/>
    </xf>
    <xf numFmtId="0" fontId="13" fillId="3" borderId="20" xfId="0" applyFont="1" applyFill="1" applyBorder="1" applyAlignment="1">
      <alignment horizontal="left"/>
    </xf>
    <xf numFmtId="0" fontId="13" fillId="3" borderId="25" xfId="0" applyFont="1" applyFill="1" applyBorder="1" applyAlignment="1">
      <alignment horizontal="left"/>
    </xf>
    <xf numFmtId="0" fontId="6" fillId="3" borderId="9" xfId="0" applyFont="1" applyFill="1" applyBorder="1" applyAlignment="1">
      <alignment horizontal="left"/>
    </xf>
    <xf numFmtId="0" fontId="3" fillId="3" borderId="32" xfId="0" applyFont="1" applyFill="1" applyBorder="1" applyAlignment="1">
      <alignment horizontal="left"/>
    </xf>
    <xf numFmtId="0" fontId="3" fillId="3" borderId="18" xfId="0" applyFont="1" applyFill="1" applyBorder="1" applyAlignment="1">
      <alignment horizontal="left"/>
    </xf>
    <xf numFmtId="0" fontId="3" fillId="3" borderId="19" xfId="0" applyFont="1" applyFill="1" applyBorder="1" applyAlignment="1">
      <alignment horizontal="left"/>
    </xf>
    <xf numFmtId="0" fontId="6" fillId="3" borderId="6" xfId="0" applyFont="1" applyFill="1" applyBorder="1" applyAlignment="1">
      <alignment horizontal="left"/>
    </xf>
    <xf numFmtId="0" fontId="14" fillId="3" borderId="24" xfId="0" applyFont="1" applyFill="1" applyBorder="1" applyAlignment="1" applyProtection="1">
      <alignment horizontal="left" vertical="top" wrapText="1"/>
      <protection hidden="1"/>
    </xf>
    <xf numFmtId="0" fontId="14" fillId="3" borderId="3" xfId="0" applyFont="1" applyFill="1" applyBorder="1" applyAlignment="1" applyProtection="1">
      <alignment horizontal="left" vertical="top" wrapText="1"/>
      <protection hidden="1"/>
    </xf>
    <xf numFmtId="0" fontId="3" fillId="3" borderId="26" xfId="0" applyFont="1" applyFill="1" applyBorder="1" applyAlignment="1">
      <alignment horizontal="left"/>
    </xf>
    <xf numFmtId="0" fontId="14" fillId="3" borderId="24" xfId="0" applyFont="1" applyFill="1" applyBorder="1" applyAlignment="1" applyProtection="1">
      <alignment horizontal="left" vertical="top" wrapText="1"/>
      <protection locked="0" hidden="1"/>
    </xf>
    <xf numFmtId="0" fontId="14" fillId="3" borderId="3" xfId="0" applyFont="1" applyFill="1" applyBorder="1" applyAlignment="1" applyProtection="1">
      <alignment horizontal="left" vertical="top" wrapText="1"/>
      <protection locked="0" hidden="1"/>
    </xf>
    <xf numFmtId="14" fontId="3" fillId="3" borderId="4" xfId="0" applyNumberFormat="1" applyFont="1" applyFill="1" applyBorder="1" applyAlignment="1" applyProtection="1">
      <alignment horizontal="left" vertical="top"/>
      <protection hidden="1"/>
    </xf>
    <xf numFmtId="0" fontId="0" fillId="0" borderId="4" xfId="0" applyBorder="1" applyAlignment="1">
      <alignment vertical="top"/>
    </xf>
    <xf numFmtId="0" fontId="23" fillId="3" borderId="7" xfId="7" applyNumberFormat="1" applyFont="1" applyFill="1" applyBorder="1" applyAlignment="1">
      <alignment horizontal="left" vertical="top" wrapText="1"/>
    </xf>
    <xf numFmtId="0" fontId="1" fillId="3" borderId="3" xfId="7" applyFill="1" applyBorder="1" applyAlignment="1">
      <alignment horizontal="left" vertical="top" wrapText="1"/>
    </xf>
    <xf numFmtId="0" fontId="24" fillId="3" borderId="4" xfId="7" applyFont="1" applyFill="1" applyBorder="1" applyAlignment="1">
      <alignment horizontal="left" vertical="top" wrapText="1"/>
    </xf>
    <xf numFmtId="0" fontId="22" fillId="3" borderId="4" xfId="7" applyFont="1" applyFill="1" applyBorder="1" applyAlignment="1">
      <alignment horizontal="left" vertical="top" wrapText="1"/>
    </xf>
    <xf numFmtId="0" fontId="24" fillId="3" borderId="7" xfId="7" applyFont="1" applyFill="1" applyBorder="1" applyAlignment="1">
      <alignment horizontal="left" vertical="top"/>
    </xf>
    <xf numFmtId="0" fontId="1" fillId="3" borderId="24" xfId="7" applyFill="1" applyBorder="1" applyAlignment="1">
      <alignment horizontal="left" vertical="top"/>
    </xf>
    <xf numFmtId="0" fontId="1" fillId="3" borderId="3" xfId="7" applyFill="1" applyBorder="1" applyAlignment="1">
      <alignment horizontal="left" vertical="top"/>
    </xf>
    <xf numFmtId="0" fontId="23" fillId="3" borderId="4" xfId="7" applyFont="1" applyFill="1" applyBorder="1" applyAlignment="1">
      <alignment horizontal="left" vertical="top" wrapText="1"/>
    </xf>
    <xf numFmtId="0" fontId="1" fillId="3" borderId="4" xfId="7" applyFill="1" applyBorder="1" applyAlignment="1">
      <alignment horizontal="left" vertical="top" wrapText="1"/>
    </xf>
    <xf numFmtId="0" fontId="27" fillId="7" borderId="4" xfId="0" applyFont="1" applyFill="1" applyBorder="1" applyAlignment="1" applyProtection="1">
      <alignment horizontal="center" vertical="top"/>
      <protection hidden="1"/>
    </xf>
    <xf numFmtId="0" fontId="0" fillId="7" borderId="4" xfId="0" applyFill="1" applyBorder="1" applyAlignment="1">
      <alignment horizontal="center"/>
    </xf>
  </cellXfs>
  <cellStyles count="8">
    <cellStyle name="Gevolgde hyperlink" xfId="2" builtinId="9" hidden="1"/>
    <cellStyle name="Gevolgde hyperlink" xfId="4" builtinId="9" hidden="1"/>
    <cellStyle name="Hyperlink" xfId="1" builtinId="8" hidden="1"/>
    <cellStyle name="Hyperlink" xfId="3" builtinId="8" hidden="1"/>
    <cellStyle name="Komma" xfId="5" builtinId="3"/>
    <cellStyle name="Standaard" xfId="0" builtinId="0"/>
    <cellStyle name="Standaard 2" xfId="7"/>
    <cellStyle name="Valuta" xfId="6" builtinId="4"/>
  </cellStyles>
  <dxfs count="67">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ill>
        <patternFill patternType="solid">
          <fgColor indexed="64"/>
          <bgColor theme="6" tint="0.5999938962981048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0" formatCode="General"/>
      <fill>
        <patternFill patternType="solid">
          <fgColor indexed="64"/>
          <bgColor theme="6" tint="0.5999938962981048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0"/>
        <color auto="1"/>
        <name val="Arial"/>
        <scheme val="none"/>
      </font>
      <numFmt numFmtId="19" formatCode="d/mm/yyyy"/>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protection locked="0" hidden="0"/>
    </dxf>
    <dxf>
      <numFmt numFmtId="166" formatCode="dd/mm/yyyy"/>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border>
      <protection locked="0" hidden="0"/>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fill>
        <patternFill>
          <bgColor theme="6" tint="0.59999389629810485"/>
        </patternFill>
      </fill>
    </dxf>
    <dxf>
      <fill>
        <patternFill>
          <bgColor theme="6" tint="0.59999389629810485"/>
        </patternFill>
      </fill>
    </dxf>
    <dxf>
      <fill>
        <patternFill patternType="solid">
          <bgColor theme="6" tint="0.59999389629810485"/>
        </patternFill>
      </fill>
    </dxf>
    <dxf>
      <numFmt numFmtId="4" formatCode="#,##0.00"/>
    </dxf>
    <dxf>
      <numFmt numFmtId="4" formatCode="#,##0.00"/>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ont>
        <b val="0"/>
        <i val="0"/>
        <strike val="0"/>
        <condense val="0"/>
        <extend val="0"/>
        <outline val="0"/>
        <shadow val="0"/>
        <u val="none"/>
        <vertAlign val="baseline"/>
        <sz val="10"/>
        <color auto="1"/>
        <name val="Arial"/>
        <scheme val="none"/>
      </font>
      <numFmt numFmtId="4" formatCode="#,##0.00"/>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4" formatCode="#,##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fill>
        <patternFill>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5" formatCode="_ * #,##0.00_ ;_ * \-#,##0.00_ ;_ * &quot;-&quot;??_ ;_ @_ "/>
      <fill>
        <patternFill>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theme="6" tint="0.59999389629810485"/>
        </patternFill>
      </fill>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0" formatCode="General"/>
      <fill>
        <patternFill patternType="solid">
          <fgColor indexed="64"/>
          <bgColor theme="6" tint="0.5999938962981048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Arial"/>
        <scheme val="none"/>
      </font>
      <numFmt numFmtId="19" formatCode="d/mm/yyyy"/>
      <fill>
        <patternFill patternType="solid">
          <fgColor indexed="64"/>
          <bgColor theme="7" tint="0.79998168889431442"/>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166" formatCode="dd/mm/yyyy"/>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evriendt, Roel" refreshedDate="42132.705972916665" createdVersion="5" refreshedVersion="5" minRefreshableVersion="3" recordCount="1">
  <cacheSource type="worksheet">
    <worksheetSource name="Tabel1"/>
  </cacheSource>
  <cacheFields count="11">
    <cacheField name="startdatum" numFmtId="14">
      <sharedItems containsNonDate="0" containsString="0" containsBlank="1"/>
    </cacheField>
    <cacheField name="naam productie" numFmtId="14">
      <sharedItems containsNonDate="0" containsString="0" containsBlank="1"/>
    </cacheField>
    <cacheField name="land" numFmtId="0">
      <sharedItems containsNonDate="0" containsString="0" containsBlank="1" count="1">
        <m/>
      </sharedItems>
    </cacheField>
    <cacheField name="stad/gemeente in Vlaanderen" numFmtId="0">
      <sharedItems containsNonDate="0" containsString="0" containsBlank="1" count="1">
        <m/>
      </sharedItems>
    </cacheField>
    <cacheField name="provincie in Vlaanderen + Brussel" numFmtId="0">
      <sharedItems/>
    </cacheField>
    <cacheField name="type productie" numFmtId="0">
      <sharedItems containsNonDate="0" containsString="0" containsBlank="1"/>
    </cacheField>
    <cacheField name="type activiteit" numFmtId="3">
      <sharedItems containsNonDate="0" containsString="0" containsBlank="1" count="1">
        <m/>
      </sharedItems>
    </cacheField>
    <cacheField name="toelichting aantal activiteiten" numFmtId="0">
      <sharedItems containsNonDate="0" containsString="0" containsBlank="1"/>
    </cacheField>
    <cacheField name="aantal activiteiten" numFmtId="3">
      <sharedItems containsNonDate="0" containsString="0" containsBlank="1"/>
    </cacheField>
    <cacheField name="publiek: bekend" numFmtId="3">
      <sharedItems containsNonDate="0" containsString="0" containsBlank="1"/>
    </cacheField>
    <cacheField name="publiek: geschat" numFmtId="3">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vriendt, Roel" refreshedDate="42132.707852314816" createdVersion="5" refreshedVersion="5" minRefreshableVersion="3" recordCount="1">
  <cacheSource type="worksheet">
    <worksheetSource name="Tabel5"/>
  </cacheSource>
  <cacheFields count="5">
    <cacheField name="aantal personen" numFmtId="3">
      <sharedItems containsNonDate="0" containsString="0" containsBlank="1"/>
    </cacheField>
    <cacheField name="vergoedingswijze" numFmtId="0">
      <sharedItems containsNonDate="0" containsString="0" containsBlank="1" count="1">
        <m/>
      </sharedItems>
    </cacheField>
    <cacheField name="functie" numFmtId="3">
      <sharedItems containsNonDate="0" containsString="0" containsBlank="1" count="1">
        <m/>
      </sharedItems>
    </cacheField>
    <cacheField name="VTE (enkel invullen bij loondienst)" numFmtId="43">
      <sharedItems containsNonDate="0" containsString="0" containsBlank="1"/>
    </cacheField>
    <cacheField name="vergoeding" numFmtId="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m/>
    <m/>
    <x v="0"/>
    <x v="0"/>
    <s v="wordt automatisch berekend"/>
    <m/>
    <x v="0"/>
    <m/>
    <m/>
    <m/>
    <m/>
  </r>
</pivotCacheRecords>
</file>

<file path=xl/pivotCache/pivotCacheRecords2.xml><?xml version="1.0" encoding="utf-8"?>
<pivotCacheRecords xmlns="http://schemas.openxmlformats.org/spreadsheetml/2006/main" xmlns:r="http://schemas.openxmlformats.org/officeDocument/2006/relationships"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A7:D11" firstHeaderRow="0" firstDataRow="1" firstDataCol="1"/>
  <pivotFields count="11">
    <pivotField showAll="0"/>
    <pivotField showAll="0"/>
    <pivotField axis="axisRow" showAll="0">
      <items count="2">
        <item x="0"/>
        <item t="default"/>
      </items>
    </pivotField>
    <pivotField axis="axisRow" showAll="0">
      <items count="2">
        <item x="0"/>
        <item t="default"/>
      </items>
    </pivotField>
    <pivotField showAll="0"/>
    <pivotField showAll="0"/>
    <pivotField axis="axisRow" showAll="0">
      <items count="2">
        <item x="0"/>
        <item t="default"/>
      </items>
    </pivotField>
    <pivotField showAll="0"/>
    <pivotField dataField="1" showAll="0"/>
    <pivotField dataField="1" showAll="0"/>
    <pivotField dataField="1" showAll="0"/>
  </pivotFields>
  <rowFields count="3">
    <field x="6"/>
    <field x="2"/>
    <field x="3"/>
  </rowFields>
  <rowItems count="4">
    <i>
      <x/>
    </i>
    <i r="1">
      <x/>
    </i>
    <i r="2">
      <x/>
    </i>
    <i t="grand">
      <x/>
    </i>
  </rowItems>
  <colFields count="1">
    <field x="-2"/>
  </colFields>
  <colItems count="3">
    <i>
      <x/>
    </i>
    <i i="1">
      <x v="1"/>
    </i>
    <i i="2">
      <x v="2"/>
    </i>
  </colItems>
  <dataFields count="3">
    <dataField name="Aantal van aantal activiteiten" fld="8" subtotal="count" baseField="0" baseItem="0"/>
    <dataField name="Som van publiek: bekend" fld="9" baseField="0" baseItem="0"/>
    <dataField name="Som van publiek: geschat" fld="10" baseField="0" baseItem="0"/>
  </dataFields>
  <formats count="15">
    <format dxfId="50">
      <pivotArea field="6" type="button" dataOnly="0" labelOnly="1" outline="0" axis="axisRow" fieldPosition="0"/>
    </format>
    <format dxfId="49">
      <pivotArea dataOnly="0" labelOnly="1" outline="0" fieldPosition="0">
        <references count="1">
          <reference field="4294967294" count="3">
            <x v="0"/>
            <x v="1"/>
            <x v="2"/>
          </reference>
        </references>
      </pivotArea>
    </format>
    <format dxfId="48">
      <pivotArea grandRow="1" outline="0" collapsedLevelsAreSubtotals="1" fieldPosition="0"/>
    </format>
    <format dxfId="47">
      <pivotArea dataOnly="0" labelOnly="1" grandRow="1" outline="0" fieldPosition="0"/>
    </format>
    <format dxfId="46">
      <pivotArea dataOnly="0" grandRow="1" fieldPosition="0"/>
    </format>
    <format dxfId="45">
      <pivotArea field="6" type="button" dataOnly="0" labelOnly="1" outline="0" axis="axisRow" fieldPosition="0"/>
    </format>
    <format dxfId="44">
      <pivotArea dataOnly="0" labelOnly="1" outline="0" fieldPosition="0">
        <references count="1">
          <reference field="4294967294" count="3">
            <x v="0"/>
            <x v="1"/>
            <x v="2"/>
          </reference>
        </references>
      </pivotArea>
    </format>
    <format dxfId="43">
      <pivotArea type="all" dataOnly="0" outline="0" fieldPosition="0"/>
    </format>
    <format dxfId="42">
      <pivotArea outline="0" collapsedLevelsAreSubtotals="1" fieldPosition="0"/>
    </format>
    <format dxfId="41">
      <pivotArea field="6" type="button" dataOnly="0" labelOnly="1" outline="0" axis="axisRow" fieldPosition="0"/>
    </format>
    <format dxfId="40">
      <pivotArea dataOnly="0" labelOnly="1" fieldPosition="0">
        <references count="1">
          <reference field="6" count="0"/>
        </references>
      </pivotArea>
    </format>
    <format dxfId="39">
      <pivotArea dataOnly="0" labelOnly="1" grandRow="1" outline="0" fieldPosition="0"/>
    </format>
    <format dxfId="38">
      <pivotArea dataOnly="0" labelOnly="1" fieldPosition="0">
        <references count="2">
          <reference field="2" count="0"/>
          <reference field="6" count="0" selected="0"/>
        </references>
      </pivotArea>
    </format>
    <format dxfId="37">
      <pivotArea dataOnly="0" labelOnly="1" fieldPosition="0">
        <references count="3">
          <reference field="2" count="0" selected="0"/>
          <reference field="3" count="0"/>
          <reference field="6" count="0" selected="0"/>
        </references>
      </pivotArea>
    </format>
    <format dxfId="36">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3" cacheId="1"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A7:C10" firstHeaderRow="0" firstDataRow="1" firstDataCol="1"/>
  <pivotFields count="5">
    <pivotField showAll="0"/>
    <pivotField axis="axisRow" showAll="0">
      <items count="2">
        <item x="0"/>
        <item t="default"/>
      </items>
    </pivotField>
    <pivotField axis="axisRow" showAll="0">
      <items count="2">
        <item x="0"/>
        <item t="default"/>
      </items>
    </pivotField>
    <pivotField dataField="1" showAll="0"/>
    <pivotField dataField="1" showAll="0"/>
  </pivotFields>
  <rowFields count="2">
    <field x="1"/>
    <field x="2"/>
  </rowFields>
  <rowItems count="3">
    <i>
      <x/>
    </i>
    <i r="1">
      <x/>
    </i>
    <i t="grand">
      <x/>
    </i>
  </rowItems>
  <colFields count="1">
    <field x="-2"/>
  </colFields>
  <colItems count="2">
    <i>
      <x/>
    </i>
    <i i="1">
      <x v="1"/>
    </i>
  </colItems>
  <dataFields count="2">
    <dataField name="Som van VTE (enkel invullen bij loondienst)" fld="3" baseField="2" baseItem="0" numFmtId="4"/>
    <dataField name="Som van vergoeding" fld="4" baseField="2" baseItem="0" numFmtId="4"/>
  </dataFields>
  <formats count="16">
    <format dxfId="26">
      <pivotArea field="2" type="button" dataOnly="0" labelOnly="1" outline="0" axis="axisRow" fieldPosition="1"/>
    </format>
    <format dxfId="25">
      <pivotArea dataOnly="0" labelOnly="1" outline="0" fieldPosition="0">
        <references count="1">
          <reference field="4294967294" count="2">
            <x v="0"/>
            <x v="1"/>
          </reference>
        </references>
      </pivotArea>
    </format>
    <format dxfId="24">
      <pivotArea grandRow="1" outline="0" collapsedLevelsAreSubtotals="1" fieldPosition="0"/>
    </format>
    <format dxfId="23">
      <pivotArea dataOnly="0" labelOnly="1" grandRow="1" outline="0" fieldPosition="0"/>
    </format>
    <format dxfId="22">
      <pivotArea outline="0" fieldPosition="0">
        <references count="1">
          <reference field="4294967294" count="1">
            <x v="1"/>
          </reference>
        </references>
      </pivotArea>
    </format>
    <format dxfId="21">
      <pivotArea outline="0" fieldPosition="0">
        <references count="1">
          <reference field="4294967294" count="1">
            <x v="0"/>
          </reference>
        </references>
      </pivotArea>
    </format>
    <format dxfId="20">
      <pivotArea dataOnly="0" grandRow="1" fieldPosition="0"/>
    </format>
    <format dxfId="19">
      <pivotArea field="1" type="button" dataOnly="0" labelOnly="1" outline="0" axis="axisRow" fieldPosition="0"/>
    </format>
    <format dxfId="18">
      <pivotArea dataOnly="0" labelOnly="1" outline="0" fieldPosition="0">
        <references count="1">
          <reference field="4294967294" count="2">
            <x v="0"/>
            <x v="1"/>
          </reference>
        </references>
      </pivotArea>
    </format>
    <format dxfId="17">
      <pivotArea type="all" dataOnly="0" outline="0" fieldPosition="0"/>
    </format>
    <format dxfId="16">
      <pivotArea outline="0" collapsedLevelsAreSubtotals="1"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grandRow="1" outline="0" fieldPosition="0"/>
    </format>
    <format dxfId="12">
      <pivotArea dataOnly="0" labelOnly="1" fieldPosition="0">
        <references count="2">
          <reference field="1" count="0" selected="0"/>
          <reference field="2" count="0"/>
        </references>
      </pivotArea>
    </format>
    <format dxfId="1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1" displayName="Tabel1" ref="A317:K363" totalsRowShown="0" headerRowDxfId="66" dataDxfId="64" headerRowBorderDxfId="65" tableBorderDxfId="63" totalsRowBorderDxfId="62">
  <autoFilter ref="A317:K363"/>
  <tableColumns count="11">
    <tableColumn id="1" name="startdatum" dataDxfId="61" totalsRowDxfId="10"/>
    <tableColumn id="8" name="naam productie" dataDxfId="60" totalsRowDxfId="9"/>
    <tableColumn id="2" name="land" dataDxfId="59" totalsRowDxfId="8"/>
    <tableColumn id="3" name="stad/gemeente in Vlaanderen, of Brussel" dataDxfId="58" totalsRowDxfId="7"/>
    <tableColumn id="5" name="provincie in Vlaanderen + Brussel" dataDxfId="57" totalsRowDxfId="6">
      <calculatedColumnFormula>IF(D318&lt;&gt;0,VLOOKUP(Tabel1[stad/gemeente in Vlaanderen, of Brussel],$D$7:$E$315,2,0),"wordt automatisch berekend")</calculatedColumnFormula>
    </tableColumn>
    <tableColumn id="7" name="type productie" dataDxfId="56" totalsRowDxfId="5"/>
    <tableColumn id="6" name="type activiteit" dataDxfId="55" totalsRowDxfId="4"/>
    <tableColumn id="4" name="toelichting aantal activiteiten" dataDxfId="54" totalsRowDxfId="3">
      <calculatedColumnFormula>IF(Tabel1[type activiteit]&lt;&gt;0,VLOOKUP(Tabel1[type activiteit],$G$7:$H$23,2,0),"wordt automatisch aangevuld")</calculatedColumnFormula>
    </tableColumn>
    <tableColumn id="18" name="aantal activiteiten" dataDxfId="53" totalsRowDxfId="2"/>
    <tableColumn id="13" name="publiek: bekend" dataDxfId="52" totalsRowDxfId="1"/>
    <tableColumn id="15" name="publiek: geschat" dataDxfId="51" totalsRowDxfId="0"/>
  </tableColumns>
  <tableStyleInfo name="TableStyleMedium15" showFirstColumn="0" showLastColumn="0" showRowStripes="1" showColumnStripes="0"/>
</table>
</file>

<file path=xl/tables/table2.xml><?xml version="1.0" encoding="utf-8"?>
<table xmlns="http://schemas.openxmlformats.org/spreadsheetml/2006/main" id="5" name="Tabel5" displayName="Tabel5" ref="A17:E27" totalsRowShown="0" headerRowDxfId="35" headerRowBorderDxfId="34" tableBorderDxfId="33" totalsRowBorderDxfId="32">
  <autoFilter ref="A17:E27"/>
  <tableColumns count="5">
    <tableColumn id="1" name="aantal personen" dataDxfId="31"/>
    <tableColumn id="3" name="vergoedingswijze" dataDxfId="30" dataCellStyle="Komma"/>
    <tableColumn id="5" name="functie" dataDxfId="29"/>
    <tableColumn id="2" name="vte (enkel bij loondienst)" dataDxfId="28" dataCellStyle="Komma"/>
    <tableColumn id="4" name="vergoeding" dataDxfId="27" dataCellStyle="Komma"/>
  </tableColumns>
  <tableStyleInfo name="TableStyleMedium15"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topLeftCell="A22" zoomScaleNormal="100" workbookViewId="0">
      <selection activeCell="B9" sqref="B9"/>
    </sheetView>
  </sheetViews>
  <sheetFormatPr defaultColWidth="8.85546875" defaultRowHeight="15.75" x14ac:dyDescent="0.2"/>
  <cols>
    <col min="1" max="1" width="20.7109375" style="39" customWidth="1"/>
    <col min="2" max="2" width="35.7109375" style="37" customWidth="1"/>
    <col min="3" max="3" width="23.7109375" style="38" customWidth="1"/>
    <col min="4" max="4" width="14.7109375" style="37" customWidth="1"/>
    <col min="5" max="5" width="16.7109375" style="37" customWidth="1"/>
    <col min="6" max="7" width="12.7109375" style="37" customWidth="1"/>
    <col min="8" max="10" width="8.7109375" style="37" customWidth="1"/>
    <col min="11" max="14" width="18.7109375" style="37" customWidth="1"/>
    <col min="15" max="16384" width="8.85546875" style="37"/>
  </cols>
  <sheetData>
    <row r="1" spans="1:11" thickBot="1" x14ac:dyDescent="0.25">
      <c r="A1" s="8"/>
      <c r="K1" s="38" t="s">
        <v>1019</v>
      </c>
    </row>
    <row r="2" spans="1:11" ht="16.5" thickBot="1" x14ac:dyDescent="0.25">
      <c r="A2" s="8"/>
      <c r="B2" s="229" t="s">
        <v>778</v>
      </c>
      <c r="C2" s="230" t="s">
        <v>779</v>
      </c>
    </row>
    <row r="3" spans="1:11" x14ac:dyDescent="0.2">
      <c r="B3" s="39"/>
      <c r="C3" s="40"/>
    </row>
    <row r="4" spans="1:11" x14ac:dyDescent="0.2">
      <c r="B4" s="228" t="s">
        <v>780</v>
      </c>
      <c r="C4" s="236" t="s">
        <v>998</v>
      </c>
    </row>
    <row r="5" spans="1:11" ht="16.5" thickBot="1" x14ac:dyDescent="0.25">
      <c r="C5" s="235"/>
    </row>
    <row r="6" spans="1:11" ht="16.5" thickBot="1" x14ac:dyDescent="0.25">
      <c r="A6" s="39" t="s">
        <v>792</v>
      </c>
      <c r="B6" s="231" t="s">
        <v>1020</v>
      </c>
      <c r="C6" s="235" t="s">
        <v>781</v>
      </c>
      <c r="G6" s="45"/>
      <c r="H6" s="39"/>
    </row>
    <row r="7" spans="1:11" ht="16.5" thickBot="1" x14ac:dyDescent="0.25">
      <c r="B7" s="41"/>
      <c r="C7" s="235"/>
      <c r="G7" s="46"/>
    </row>
    <row r="8" spans="1:11" ht="16.5" thickBot="1" x14ac:dyDescent="0.25">
      <c r="A8" s="39" t="s">
        <v>782</v>
      </c>
      <c r="B8" s="232">
        <v>2017</v>
      </c>
      <c r="C8" s="235" t="s">
        <v>783</v>
      </c>
      <c r="G8" s="46"/>
    </row>
    <row r="9" spans="1:11" ht="16.5" thickBot="1" x14ac:dyDescent="0.25">
      <c r="B9" s="41"/>
      <c r="C9" s="235"/>
      <c r="G9" s="46"/>
    </row>
    <row r="10" spans="1:11" ht="16.5" thickBot="1" x14ac:dyDescent="0.25">
      <c r="A10" s="39" t="s">
        <v>784</v>
      </c>
      <c r="B10" s="234" t="s">
        <v>789</v>
      </c>
      <c r="C10" s="235" t="s">
        <v>785</v>
      </c>
      <c r="G10" s="46"/>
    </row>
    <row r="11" spans="1:11" ht="16.5" thickBot="1" x14ac:dyDescent="0.25">
      <c r="B11" s="41"/>
      <c r="C11" s="235"/>
      <c r="G11" s="46"/>
    </row>
    <row r="12" spans="1:11" ht="16.5" thickBot="1" x14ac:dyDescent="0.25">
      <c r="A12" s="39" t="s">
        <v>786</v>
      </c>
      <c r="B12" s="233"/>
      <c r="C12" s="235" t="s">
        <v>787</v>
      </c>
      <c r="G12" s="45"/>
      <c r="H12" s="39"/>
    </row>
    <row r="13" spans="1:11" x14ac:dyDescent="0.2">
      <c r="B13" s="46"/>
      <c r="C13" s="235" t="s">
        <v>790</v>
      </c>
    </row>
    <row r="14" spans="1:11" x14ac:dyDescent="0.2">
      <c r="B14" s="39"/>
    </row>
    <row r="15" spans="1:11" x14ac:dyDescent="0.2">
      <c r="B15" s="39" t="s">
        <v>999</v>
      </c>
    </row>
    <row r="16" spans="1:11" x14ac:dyDescent="0.2">
      <c r="A16" s="37"/>
      <c r="B16" s="39" t="s">
        <v>1000</v>
      </c>
      <c r="C16" s="37"/>
    </row>
    <row r="17" spans="1:3" x14ac:dyDescent="0.2">
      <c r="A17" s="37"/>
      <c r="B17" s="39" t="s">
        <v>1001</v>
      </c>
      <c r="C17" s="37"/>
    </row>
    <row r="18" spans="1:3" ht="15" x14ac:dyDescent="0.2">
      <c r="A18" s="37"/>
      <c r="B18" s="42" t="s">
        <v>788</v>
      </c>
      <c r="C18" s="37"/>
    </row>
    <row r="20" spans="1:3" x14ac:dyDescent="0.2">
      <c r="A20" s="37"/>
      <c r="B20" s="39" t="s">
        <v>997</v>
      </c>
      <c r="C20" s="37"/>
    </row>
    <row r="21" spans="1:3" x14ac:dyDescent="0.2">
      <c r="A21" s="37"/>
      <c r="B21" s="39" t="s">
        <v>1002</v>
      </c>
      <c r="C21" s="37"/>
    </row>
    <row r="22" spans="1:3" x14ac:dyDescent="0.2">
      <c r="A22" s="37"/>
      <c r="B22" s="39"/>
      <c r="C22" s="37"/>
    </row>
    <row r="23" spans="1:3" x14ac:dyDescent="0.2">
      <c r="A23" s="37"/>
      <c r="B23" s="39" t="s">
        <v>812</v>
      </c>
      <c r="C23" s="37"/>
    </row>
    <row r="24" spans="1:3" x14ac:dyDescent="0.2">
      <c r="A24" s="37"/>
      <c r="B24" s="39" t="s">
        <v>814</v>
      </c>
      <c r="C24" s="37"/>
    </row>
    <row r="25" spans="1:3" x14ac:dyDescent="0.2">
      <c r="A25" s="37"/>
      <c r="B25" s="39" t="s">
        <v>813</v>
      </c>
      <c r="C25" s="37"/>
    </row>
    <row r="27" spans="1:3" x14ac:dyDescent="0.25">
      <c r="B27" s="66" t="s">
        <v>1003</v>
      </c>
    </row>
    <row r="28" spans="1:3" x14ac:dyDescent="0.2">
      <c r="B28" s="39" t="s">
        <v>994</v>
      </c>
    </row>
    <row r="29" spans="1:3" x14ac:dyDescent="0.2">
      <c r="A29" s="37"/>
      <c r="B29" s="39" t="s">
        <v>995</v>
      </c>
      <c r="C29" s="37"/>
    </row>
    <row r="30" spans="1:3" x14ac:dyDescent="0.2">
      <c r="A30" s="37"/>
      <c r="B30" s="67" t="s">
        <v>932</v>
      </c>
      <c r="C30" s="37"/>
    </row>
    <row r="31" spans="1:3" x14ac:dyDescent="0.2">
      <c r="A31" s="37"/>
      <c r="B31" s="67" t="s">
        <v>996</v>
      </c>
      <c r="C31" s="37"/>
    </row>
    <row r="32" spans="1:3" x14ac:dyDescent="0.2">
      <c r="A32" s="37"/>
      <c r="B32" s="39"/>
      <c r="C32" s="37"/>
    </row>
    <row r="33" spans="1:3" x14ac:dyDescent="0.2">
      <c r="B33" s="39"/>
      <c r="C33" s="37"/>
    </row>
    <row r="34" spans="1:3" x14ac:dyDescent="0.2">
      <c r="A34" s="37"/>
      <c r="B34" s="67"/>
      <c r="C34" s="37"/>
    </row>
    <row r="35" spans="1:3" x14ac:dyDescent="0.2">
      <c r="A35" s="37"/>
      <c r="B35" s="67"/>
      <c r="C35" s="37"/>
    </row>
    <row r="36" spans="1:3" ht="15" x14ac:dyDescent="0.2">
      <c r="A36" s="37"/>
      <c r="B36" s="43"/>
      <c r="C36" s="37"/>
    </row>
    <row r="37" spans="1:3" ht="15" x14ac:dyDescent="0.2">
      <c r="A37" s="37"/>
      <c r="B37" s="43"/>
      <c r="C37" s="37"/>
    </row>
    <row r="38" spans="1:3" ht="15" x14ac:dyDescent="0.2">
      <c r="A38" s="37"/>
      <c r="B38" s="43"/>
      <c r="C38" s="37"/>
    </row>
    <row r="39" spans="1:3" ht="15" x14ac:dyDescent="0.2">
      <c r="A39" s="37"/>
      <c r="B39" s="43"/>
      <c r="C39" s="37"/>
    </row>
    <row r="40" spans="1:3" ht="15" x14ac:dyDescent="0.2">
      <c r="A40" s="37"/>
      <c r="B40" s="43"/>
      <c r="C40" s="37"/>
    </row>
    <row r="41" spans="1:3" ht="15" x14ac:dyDescent="0.2">
      <c r="A41" s="37"/>
      <c r="B41" s="43"/>
      <c r="C41" s="37"/>
    </row>
    <row r="42" spans="1:3" ht="15" x14ac:dyDescent="0.2">
      <c r="A42" s="37"/>
      <c r="B42" s="43"/>
      <c r="C42" s="37"/>
    </row>
    <row r="43" spans="1:3" ht="15" x14ac:dyDescent="0.2">
      <c r="A43" s="37"/>
      <c r="B43" s="43"/>
      <c r="C43" s="37"/>
    </row>
    <row r="44" spans="1:3" ht="15" x14ac:dyDescent="0.2">
      <c r="A44" s="37"/>
      <c r="B44" s="43"/>
      <c r="C44" s="37"/>
    </row>
    <row r="45" spans="1:3" ht="15" x14ac:dyDescent="0.2">
      <c r="A45" s="37"/>
      <c r="B45" s="43"/>
      <c r="C45" s="37"/>
    </row>
    <row r="46" spans="1:3" ht="15" x14ac:dyDescent="0.2">
      <c r="A46" s="37"/>
      <c r="B46" s="44"/>
      <c r="C46" s="37"/>
    </row>
    <row r="47" spans="1:3" ht="15" x14ac:dyDescent="0.2">
      <c r="A47" s="37"/>
      <c r="B47" s="44"/>
      <c r="C47" s="37"/>
    </row>
    <row r="48" spans="1:3" ht="15" x14ac:dyDescent="0.2">
      <c r="A48" s="37"/>
      <c r="B48" s="44"/>
      <c r="C48" s="37"/>
    </row>
    <row r="49" spans="1:3" ht="15" x14ac:dyDescent="0.2">
      <c r="A49" s="37"/>
      <c r="B49" s="44"/>
      <c r="C49" s="37"/>
    </row>
    <row r="50" spans="1:3" ht="15" x14ac:dyDescent="0.2">
      <c r="A50" s="37"/>
      <c r="B50" s="44"/>
      <c r="C50" s="37"/>
    </row>
    <row r="51" spans="1:3" ht="15" x14ac:dyDescent="0.2">
      <c r="A51" s="37"/>
      <c r="B51" s="44"/>
      <c r="C51" s="37"/>
    </row>
    <row r="52" spans="1:3" ht="15" x14ac:dyDescent="0.2">
      <c r="A52" s="37"/>
      <c r="B52" s="44"/>
      <c r="C52" s="37"/>
    </row>
    <row r="53" spans="1:3" ht="15" x14ac:dyDescent="0.2">
      <c r="A53" s="37"/>
      <c r="B53" s="44"/>
      <c r="C53" s="37"/>
    </row>
    <row r="54" spans="1:3" ht="15" x14ac:dyDescent="0.2">
      <c r="A54" s="37"/>
      <c r="B54" s="44"/>
      <c r="C54" s="37"/>
    </row>
    <row r="55" spans="1:3" ht="15" x14ac:dyDescent="0.2">
      <c r="A55" s="37"/>
      <c r="B55" s="44"/>
      <c r="C55" s="37"/>
    </row>
    <row r="56" spans="1:3" ht="15" x14ac:dyDescent="0.2">
      <c r="A56" s="37"/>
      <c r="B56" s="44"/>
      <c r="C56" s="37"/>
    </row>
    <row r="57" spans="1:3" ht="15" x14ac:dyDescent="0.2">
      <c r="A57" s="37"/>
      <c r="B57" s="44"/>
      <c r="C57" s="37"/>
    </row>
    <row r="58" spans="1:3" ht="15" x14ac:dyDescent="0.2">
      <c r="A58" s="37"/>
      <c r="B58" s="44"/>
      <c r="C58" s="37"/>
    </row>
  </sheetData>
  <dataValidations count="3">
    <dataValidation type="date" operator="greaterThan" allowBlank="1" showInputMessage="1" showErrorMessage="1" sqref="A1:A2">
      <formula1>1</formula1>
    </dataValidation>
    <dataValidation type="list" allowBlank="1" showInputMessage="1" showErrorMessage="1" sqref="B10">
      <formula1>"aanvraag,actieplan,werkingsverslag"</formula1>
    </dataValidation>
    <dataValidation type="textLength" operator="lessThanOrEqual" allowBlank="1" showInputMessage="1" showErrorMessage="1" error="het dossiernr. bestaat uit max. 6 cijfers" sqref="B12">
      <formula1>6</formula1>
    </dataValidation>
  </dataValidations>
  <pageMargins left="0.7" right="0.7" top="0.75" bottom="0.75" header="0.3" footer="0.3"/>
  <pageSetup paperSize="9" scale="6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85"/>
  <sheetViews>
    <sheetView topLeftCell="B354" zoomScale="70" zoomScaleNormal="70" workbookViewId="0">
      <selection activeCell="G369" sqref="G369"/>
    </sheetView>
  </sheetViews>
  <sheetFormatPr defaultColWidth="8.85546875" defaultRowHeight="12.75" x14ac:dyDescent="0.2"/>
  <cols>
    <col min="1" max="1" width="17" style="5" customWidth="1"/>
    <col min="2" max="2" width="20.140625" style="311" customWidth="1"/>
    <col min="3" max="3" width="13.7109375" style="87" customWidth="1"/>
    <col min="4" max="4" width="14" style="87" customWidth="1"/>
    <col min="5" max="5" width="25.28515625" style="82" customWidth="1"/>
    <col min="6" max="6" width="32.85546875" style="97" customWidth="1"/>
    <col min="7" max="7" width="38.28515625" style="97" customWidth="1"/>
    <col min="8" max="8" width="45.7109375" style="307" customWidth="1"/>
    <col min="9" max="9" width="16.140625" style="73" customWidth="1"/>
    <col min="10" max="11" width="20.7109375" style="2" customWidth="1"/>
    <col min="12" max="12" width="20.7109375" style="11" customWidth="1"/>
    <col min="13" max="14" width="15.7109375" style="19" customWidth="1"/>
    <col min="15" max="15" width="13.7109375" style="2" customWidth="1"/>
    <col min="16" max="16" width="36.7109375" style="2" bestFit="1" customWidth="1"/>
    <col min="17" max="20" width="18.7109375" style="2" customWidth="1"/>
    <col min="21" max="16384" width="8.85546875" style="2"/>
  </cols>
  <sheetData>
    <row r="1" spans="1:12" s="1" customFormat="1" x14ac:dyDescent="0.2">
      <c r="A1" s="350" t="s">
        <v>25</v>
      </c>
      <c r="B1" s="351"/>
      <c r="C1" s="22"/>
      <c r="D1" s="22"/>
      <c r="E1" s="22"/>
      <c r="F1" s="22"/>
      <c r="G1" s="22"/>
      <c r="H1" s="22"/>
      <c r="I1" s="70"/>
      <c r="J1" s="348"/>
      <c r="K1" s="349"/>
      <c r="L1" s="21"/>
    </row>
    <row r="2" spans="1:12" s="22" customFormat="1" x14ac:dyDescent="0.2">
      <c r="A2" s="75" t="str">
        <f>identificatie!$A$6</f>
        <v>naam</v>
      </c>
      <c r="B2" s="112" t="str">
        <f>identificatie!$B$6</f>
        <v>Stichting Logos</v>
      </c>
      <c r="I2" s="71"/>
      <c r="J2" s="47"/>
      <c r="K2" s="48"/>
      <c r="L2" s="49"/>
    </row>
    <row r="3" spans="1:12" s="22" customFormat="1" x14ac:dyDescent="0.2">
      <c r="A3" s="75" t="str">
        <f>identificatie!$A$8</f>
        <v>jaar</v>
      </c>
      <c r="B3" s="112">
        <f>identificatie!$B$8</f>
        <v>2017</v>
      </c>
      <c r="D3" s="99" t="s">
        <v>948</v>
      </c>
      <c r="I3" s="71"/>
      <c r="J3" s="47"/>
      <c r="K3" s="48"/>
      <c r="L3" s="49"/>
    </row>
    <row r="4" spans="1:12" s="25" customFormat="1" x14ac:dyDescent="0.2">
      <c r="A4" s="75" t="str">
        <f>identificatie!$A$10</f>
        <v>type</v>
      </c>
      <c r="B4" s="112" t="str">
        <f>identificatie!$B$10</f>
        <v>aanvraag</v>
      </c>
      <c r="C4" s="22"/>
      <c r="D4" s="99" t="s">
        <v>947</v>
      </c>
      <c r="E4" s="22"/>
      <c r="F4" s="22"/>
      <c r="G4" s="22"/>
      <c r="H4" s="22"/>
      <c r="I4" s="70"/>
      <c r="J4" s="47"/>
      <c r="K4" s="48"/>
      <c r="L4" s="21"/>
    </row>
    <row r="5" spans="1:12" s="25" customFormat="1" x14ac:dyDescent="0.2">
      <c r="A5" s="75" t="str">
        <f>identificatie!$A$12</f>
        <v>dossiernummer</v>
      </c>
      <c r="B5" s="112">
        <f>identificatie!$B$12</f>
        <v>0</v>
      </c>
      <c r="C5" s="22"/>
      <c r="D5" s="99"/>
      <c r="E5" s="22"/>
      <c r="F5" s="22"/>
      <c r="G5" s="22"/>
      <c r="H5" s="22"/>
      <c r="I5" s="70"/>
      <c r="J5" s="352" t="s">
        <v>1009</v>
      </c>
      <c r="K5" s="353"/>
      <c r="L5" s="21"/>
    </row>
    <row r="6" spans="1:12" s="13" customFormat="1" ht="38.25" hidden="1" x14ac:dyDescent="0.2">
      <c r="A6" s="50" t="s">
        <v>16</v>
      </c>
      <c r="B6" s="308"/>
      <c r="C6" s="84" t="s">
        <v>282</v>
      </c>
      <c r="D6" s="84" t="s">
        <v>1011</v>
      </c>
      <c r="E6" s="84" t="s">
        <v>1010</v>
      </c>
      <c r="F6" s="94" t="s">
        <v>26</v>
      </c>
      <c r="G6" s="84" t="s">
        <v>16</v>
      </c>
      <c r="H6" s="84" t="s">
        <v>793</v>
      </c>
      <c r="I6" s="70"/>
      <c r="J6" s="17"/>
      <c r="K6" s="17"/>
    </row>
    <row r="7" spans="1:12" s="13" customFormat="1" ht="25.5" hidden="1" x14ac:dyDescent="0.2">
      <c r="A7" s="51" t="s">
        <v>12</v>
      </c>
      <c r="B7" s="309"/>
      <c r="C7" s="29" t="s">
        <v>299</v>
      </c>
      <c r="D7" s="88" t="s">
        <v>303</v>
      </c>
      <c r="E7" s="85" t="s">
        <v>612</v>
      </c>
      <c r="F7" s="95" t="s">
        <v>286</v>
      </c>
      <c r="G7" s="20" t="s">
        <v>1006</v>
      </c>
      <c r="H7" s="24" t="s">
        <v>803</v>
      </c>
      <c r="I7" s="70"/>
      <c r="J7" s="17"/>
      <c r="K7" s="17"/>
    </row>
    <row r="8" spans="1:12" s="13" customFormat="1" ht="38.25" hidden="1" x14ac:dyDescent="0.2">
      <c r="A8" s="51" t="s">
        <v>13</v>
      </c>
      <c r="B8" s="309"/>
      <c r="C8" s="29" t="s">
        <v>27</v>
      </c>
      <c r="D8" s="88" t="s">
        <v>304</v>
      </c>
      <c r="E8" s="85" t="s">
        <v>612</v>
      </c>
      <c r="F8" s="95" t="s">
        <v>285</v>
      </c>
      <c r="G8" s="24" t="s">
        <v>302</v>
      </c>
      <c r="H8" s="24" t="s">
        <v>794</v>
      </c>
      <c r="I8" s="70"/>
      <c r="J8" s="17"/>
      <c r="K8" s="17"/>
    </row>
    <row r="9" spans="1:12" s="13" customFormat="1" ht="25.5" hidden="1" x14ac:dyDescent="0.2">
      <c r="A9" s="51" t="s">
        <v>14</v>
      </c>
      <c r="B9" s="309"/>
      <c r="C9" s="29" t="s">
        <v>28</v>
      </c>
      <c r="D9" s="88" t="s">
        <v>305</v>
      </c>
      <c r="E9" s="85" t="s">
        <v>613</v>
      </c>
      <c r="F9" s="95" t="s">
        <v>284</v>
      </c>
      <c r="G9" s="20" t="s">
        <v>287</v>
      </c>
      <c r="H9" s="24" t="s">
        <v>795</v>
      </c>
      <c r="I9" s="70"/>
      <c r="J9" s="17"/>
      <c r="K9" s="17"/>
    </row>
    <row r="10" spans="1:12" s="13" customFormat="1" ht="25.5" hidden="1" x14ac:dyDescent="0.2">
      <c r="A10" s="51" t="s">
        <v>23</v>
      </c>
      <c r="B10" s="309"/>
      <c r="C10" s="29" t="s">
        <v>29</v>
      </c>
      <c r="D10" s="88" t="s">
        <v>306</v>
      </c>
      <c r="E10" s="85" t="s">
        <v>310</v>
      </c>
      <c r="F10" s="95" t="s">
        <v>283</v>
      </c>
      <c r="G10" s="24" t="s">
        <v>301</v>
      </c>
      <c r="H10" s="24" t="s">
        <v>796</v>
      </c>
      <c r="I10" s="70"/>
      <c r="J10" s="17"/>
      <c r="K10" s="17"/>
    </row>
    <row r="11" spans="1:12" s="13" customFormat="1" ht="38.25" hidden="1" x14ac:dyDescent="0.2">
      <c r="A11" s="51" t="s">
        <v>22</v>
      </c>
      <c r="B11" s="309"/>
      <c r="C11" s="29" t="s">
        <v>30</v>
      </c>
      <c r="D11" s="88" t="s">
        <v>307</v>
      </c>
      <c r="E11" s="85" t="s">
        <v>613</v>
      </c>
      <c r="F11" s="91" t="s">
        <v>300</v>
      </c>
      <c r="G11" s="20" t="s">
        <v>1007</v>
      </c>
      <c r="H11" s="24" t="s">
        <v>1008</v>
      </c>
      <c r="I11" s="70"/>
      <c r="J11" s="17"/>
      <c r="K11" s="17"/>
    </row>
    <row r="12" spans="1:12" s="13" customFormat="1" hidden="1" x14ac:dyDescent="0.2">
      <c r="A12" s="51" t="s">
        <v>15</v>
      </c>
      <c r="B12" s="309"/>
      <c r="C12" s="29" t="s">
        <v>31</v>
      </c>
      <c r="D12" s="88" t="s">
        <v>308</v>
      </c>
      <c r="E12" s="85" t="s">
        <v>614</v>
      </c>
      <c r="F12" s="22"/>
      <c r="G12" s="24" t="s">
        <v>23</v>
      </c>
      <c r="H12" s="24" t="s">
        <v>797</v>
      </c>
      <c r="I12" s="70"/>
      <c r="J12" s="17"/>
      <c r="K12" s="17"/>
    </row>
    <row r="13" spans="1:12" s="13" customFormat="1" hidden="1" x14ac:dyDescent="0.2">
      <c r="A13" s="51" t="s">
        <v>19</v>
      </c>
      <c r="B13" s="309"/>
      <c r="C13" s="89" t="s">
        <v>32</v>
      </c>
      <c r="D13" s="88" t="s">
        <v>309</v>
      </c>
      <c r="E13" s="85" t="s">
        <v>615</v>
      </c>
      <c r="F13" s="22"/>
      <c r="G13" s="20" t="s">
        <v>288</v>
      </c>
      <c r="H13" s="24" t="s">
        <v>798</v>
      </c>
      <c r="I13" s="70"/>
      <c r="J13" s="17"/>
      <c r="K13" s="17"/>
    </row>
    <row r="14" spans="1:12" s="13" customFormat="1" ht="25.5" hidden="1" x14ac:dyDescent="0.2">
      <c r="A14" s="51" t="s">
        <v>17</v>
      </c>
      <c r="B14" s="309"/>
      <c r="C14" s="89" t="s">
        <v>33</v>
      </c>
      <c r="D14" s="88" t="s">
        <v>310</v>
      </c>
      <c r="E14" s="85" t="s">
        <v>310</v>
      </c>
      <c r="F14" s="22"/>
      <c r="G14" s="20" t="s">
        <v>289</v>
      </c>
      <c r="H14" s="24" t="s">
        <v>799</v>
      </c>
      <c r="I14" s="70"/>
      <c r="J14" s="17"/>
      <c r="K14" s="17"/>
    </row>
    <row r="15" spans="1:12" s="13" customFormat="1" hidden="1" x14ac:dyDescent="0.2">
      <c r="A15" s="51" t="s">
        <v>18</v>
      </c>
      <c r="B15" s="309"/>
      <c r="C15" s="89" t="s">
        <v>34</v>
      </c>
      <c r="D15" s="88" t="s">
        <v>311</v>
      </c>
      <c r="E15" s="85" t="s">
        <v>615</v>
      </c>
      <c r="F15" s="22"/>
      <c r="G15" s="24" t="s">
        <v>292</v>
      </c>
      <c r="H15" s="24" t="s">
        <v>797</v>
      </c>
      <c r="I15" s="70"/>
      <c r="J15" s="17"/>
      <c r="K15" s="17"/>
    </row>
    <row r="16" spans="1:12" s="13" customFormat="1" ht="25.5" hidden="1" x14ac:dyDescent="0.2">
      <c r="A16" s="51" t="s">
        <v>11</v>
      </c>
      <c r="B16" s="309"/>
      <c r="C16" s="89" t="s">
        <v>35</v>
      </c>
      <c r="D16" s="88" t="s">
        <v>312</v>
      </c>
      <c r="E16" s="85" t="s">
        <v>615</v>
      </c>
      <c r="F16" s="22"/>
      <c r="G16" s="24" t="s">
        <v>1005</v>
      </c>
      <c r="H16" s="24" t="s">
        <v>808</v>
      </c>
      <c r="I16" s="70"/>
      <c r="J16" s="17"/>
      <c r="K16" s="17"/>
    </row>
    <row r="17" spans="1:11" s="13" customFormat="1" hidden="1" x14ac:dyDescent="0.2">
      <c r="A17" s="6"/>
      <c r="B17" s="309"/>
      <c r="C17" s="90" t="s">
        <v>36</v>
      </c>
      <c r="D17" s="88" t="s">
        <v>313</v>
      </c>
      <c r="E17" s="85" t="s">
        <v>310</v>
      </c>
      <c r="F17" s="22"/>
      <c r="G17" s="24" t="s">
        <v>11</v>
      </c>
      <c r="H17" s="24" t="s">
        <v>800</v>
      </c>
      <c r="I17" s="70"/>
      <c r="J17" s="17"/>
      <c r="K17" s="17"/>
    </row>
    <row r="18" spans="1:11" s="13" customFormat="1" ht="25.5" hidden="1" x14ac:dyDescent="0.2">
      <c r="A18" s="6"/>
      <c r="B18" s="309"/>
      <c r="C18" s="90" t="s">
        <v>37</v>
      </c>
      <c r="D18" s="88" t="s">
        <v>314</v>
      </c>
      <c r="E18" s="85" t="s">
        <v>614</v>
      </c>
      <c r="F18" s="22"/>
      <c r="G18" s="24" t="s">
        <v>1013</v>
      </c>
      <c r="H18" s="24" t="s">
        <v>1014</v>
      </c>
      <c r="I18" s="70"/>
      <c r="J18" s="17"/>
      <c r="K18" s="17"/>
    </row>
    <row r="19" spans="1:11" s="13" customFormat="1" ht="38.25" hidden="1" x14ac:dyDescent="0.2">
      <c r="A19" s="6"/>
      <c r="B19" s="309"/>
      <c r="C19" s="90" t="s">
        <v>38</v>
      </c>
      <c r="D19" s="88" t="s">
        <v>315</v>
      </c>
      <c r="E19" s="85" t="s">
        <v>613</v>
      </c>
      <c r="F19" s="22"/>
      <c r="G19" s="24" t="s">
        <v>19</v>
      </c>
      <c r="H19" s="24" t="s">
        <v>802</v>
      </c>
      <c r="I19" s="70"/>
      <c r="J19" s="17"/>
      <c r="K19" s="17"/>
    </row>
    <row r="20" spans="1:11" s="13" customFormat="1" ht="38.25" hidden="1" x14ac:dyDescent="0.2">
      <c r="A20" s="6"/>
      <c r="B20" s="309"/>
      <c r="C20" s="90" t="s">
        <v>39</v>
      </c>
      <c r="D20" s="88" t="s">
        <v>316</v>
      </c>
      <c r="E20" s="85" t="s">
        <v>612</v>
      </c>
      <c r="F20" s="22"/>
      <c r="G20" s="20" t="s">
        <v>290</v>
      </c>
      <c r="H20" s="24" t="s">
        <v>804</v>
      </c>
      <c r="I20" s="70"/>
      <c r="J20" s="17"/>
      <c r="K20" s="17"/>
    </row>
    <row r="21" spans="1:11" s="13" customFormat="1" hidden="1" x14ac:dyDescent="0.2">
      <c r="A21" s="3"/>
      <c r="B21" s="310"/>
      <c r="C21" s="90" t="s">
        <v>40</v>
      </c>
      <c r="D21" s="88" t="s">
        <v>317</v>
      </c>
      <c r="E21" s="85" t="s">
        <v>615</v>
      </c>
      <c r="F21" s="22"/>
      <c r="G21" s="24" t="s">
        <v>17</v>
      </c>
      <c r="H21" s="24" t="s">
        <v>805</v>
      </c>
      <c r="I21" s="70"/>
      <c r="J21" s="17"/>
      <c r="K21" s="17"/>
    </row>
    <row r="22" spans="1:11" s="13" customFormat="1" hidden="1" x14ac:dyDescent="0.2">
      <c r="A22" s="2"/>
      <c r="B22" s="311"/>
      <c r="C22" s="90" t="s">
        <v>41</v>
      </c>
      <c r="D22" s="88" t="s">
        <v>318</v>
      </c>
      <c r="E22" s="85" t="s">
        <v>310</v>
      </c>
      <c r="F22" s="22"/>
      <c r="G22" s="24" t="s">
        <v>18</v>
      </c>
      <c r="H22" s="24" t="s">
        <v>806</v>
      </c>
      <c r="I22" s="70"/>
      <c r="J22" s="17"/>
      <c r="K22" s="17"/>
    </row>
    <row r="23" spans="1:11" s="13" customFormat="1" hidden="1" x14ac:dyDescent="0.2">
      <c r="A23" s="2"/>
      <c r="B23" s="311"/>
      <c r="C23" s="90" t="s">
        <v>42</v>
      </c>
      <c r="D23" s="88" t="s">
        <v>319</v>
      </c>
      <c r="E23" s="85" t="s">
        <v>310</v>
      </c>
      <c r="F23" s="22"/>
      <c r="G23" s="20" t="s">
        <v>291</v>
      </c>
      <c r="H23" s="24" t="s">
        <v>807</v>
      </c>
      <c r="I23" s="70"/>
      <c r="J23" s="17"/>
      <c r="K23" s="17"/>
    </row>
    <row r="24" spans="1:11" s="13" customFormat="1" hidden="1" x14ac:dyDescent="0.2">
      <c r="A24" s="2"/>
      <c r="B24" s="311"/>
      <c r="C24" s="90" t="s">
        <v>43</v>
      </c>
      <c r="D24" s="88" t="s">
        <v>320</v>
      </c>
      <c r="E24" s="85" t="s">
        <v>615</v>
      </c>
      <c r="F24" s="22"/>
      <c r="G24" s="302"/>
      <c r="H24" s="303"/>
      <c r="I24" s="70"/>
      <c r="J24" s="17"/>
      <c r="K24" s="17"/>
    </row>
    <row r="25" spans="1:11" s="13" customFormat="1" hidden="1" x14ac:dyDescent="0.2">
      <c r="A25" s="2"/>
      <c r="B25" s="311"/>
      <c r="C25" s="90" t="s">
        <v>44</v>
      </c>
      <c r="D25" s="88" t="s">
        <v>321</v>
      </c>
      <c r="E25" s="85" t="s">
        <v>310</v>
      </c>
      <c r="F25" s="22"/>
      <c r="G25" s="304"/>
      <c r="H25" s="247"/>
      <c r="I25" s="70"/>
      <c r="J25" s="17"/>
      <c r="K25" s="17"/>
    </row>
    <row r="26" spans="1:11" s="13" customFormat="1" hidden="1" x14ac:dyDescent="0.2">
      <c r="A26" s="2"/>
      <c r="B26" s="311"/>
      <c r="C26" s="90" t="s">
        <v>45</v>
      </c>
      <c r="D26" s="88" t="s">
        <v>322</v>
      </c>
      <c r="E26" s="85" t="s">
        <v>613</v>
      </c>
      <c r="F26" s="22"/>
      <c r="G26" s="49"/>
      <c r="H26" s="22"/>
      <c r="I26" s="70"/>
      <c r="J26" s="17"/>
      <c r="K26" s="17"/>
    </row>
    <row r="27" spans="1:11" s="13" customFormat="1" hidden="1" x14ac:dyDescent="0.2">
      <c r="A27" s="2"/>
      <c r="B27" s="311"/>
      <c r="C27" s="90" t="s">
        <v>46</v>
      </c>
      <c r="D27" s="88" t="s">
        <v>323</v>
      </c>
      <c r="E27" s="85" t="s">
        <v>613</v>
      </c>
      <c r="F27" s="22"/>
      <c r="G27" s="49"/>
      <c r="H27" s="22"/>
      <c r="I27" s="70"/>
      <c r="J27" s="17"/>
      <c r="K27" s="17"/>
    </row>
    <row r="28" spans="1:11" s="13" customFormat="1" hidden="1" x14ac:dyDescent="0.2">
      <c r="A28" s="2"/>
      <c r="B28" s="311"/>
      <c r="C28" s="90" t="s">
        <v>47</v>
      </c>
      <c r="D28" s="88" t="s">
        <v>324</v>
      </c>
      <c r="E28" s="85" t="s">
        <v>613</v>
      </c>
      <c r="F28" s="22"/>
      <c r="G28" s="49"/>
      <c r="H28" s="22"/>
      <c r="I28" s="70"/>
      <c r="J28" s="17"/>
      <c r="K28" s="17"/>
    </row>
    <row r="29" spans="1:11" s="13" customFormat="1" hidden="1" x14ac:dyDescent="0.2">
      <c r="A29" s="2"/>
      <c r="B29" s="311"/>
      <c r="C29" s="90" t="s">
        <v>48</v>
      </c>
      <c r="D29" s="88" t="s">
        <v>325</v>
      </c>
      <c r="E29" s="85" t="s">
        <v>614</v>
      </c>
      <c r="F29" s="22"/>
      <c r="G29" s="49"/>
      <c r="H29" s="22"/>
      <c r="I29" s="70"/>
      <c r="J29" s="17"/>
      <c r="K29" s="17"/>
    </row>
    <row r="30" spans="1:11" s="13" customFormat="1" hidden="1" x14ac:dyDescent="0.2">
      <c r="A30" s="2"/>
      <c r="B30" s="311"/>
      <c r="C30" s="90" t="s">
        <v>49</v>
      </c>
      <c r="D30" s="88" t="s">
        <v>326</v>
      </c>
      <c r="E30" s="85" t="s">
        <v>310</v>
      </c>
      <c r="F30" s="22"/>
      <c r="G30" s="49"/>
      <c r="H30" s="22"/>
      <c r="I30" s="70"/>
      <c r="J30" s="17"/>
      <c r="K30" s="17"/>
    </row>
    <row r="31" spans="1:11" s="13" customFormat="1" hidden="1" x14ac:dyDescent="0.2">
      <c r="A31" s="2"/>
      <c r="B31" s="311"/>
      <c r="C31" s="91" t="s">
        <v>299</v>
      </c>
      <c r="D31" s="88" t="s">
        <v>327</v>
      </c>
      <c r="E31" s="85" t="s">
        <v>612</v>
      </c>
      <c r="F31" s="22"/>
      <c r="G31" s="49"/>
      <c r="H31" s="22"/>
      <c r="I31" s="70"/>
      <c r="J31" s="17"/>
      <c r="K31" s="17"/>
    </row>
    <row r="32" spans="1:11" s="13" customFormat="1" hidden="1" x14ac:dyDescent="0.2">
      <c r="A32" s="2"/>
      <c r="B32" s="311"/>
      <c r="C32" s="92" t="s">
        <v>50</v>
      </c>
      <c r="D32" s="88" t="s">
        <v>328</v>
      </c>
      <c r="E32" s="85" t="s">
        <v>613</v>
      </c>
      <c r="F32" s="22"/>
      <c r="G32" s="49"/>
      <c r="H32" s="22"/>
      <c r="I32" s="70"/>
      <c r="J32" s="17"/>
      <c r="K32" s="17"/>
    </row>
    <row r="33" spans="1:11" s="13" customFormat="1" hidden="1" x14ac:dyDescent="0.2">
      <c r="A33" s="2"/>
      <c r="B33" s="311"/>
      <c r="C33" s="90" t="s">
        <v>51</v>
      </c>
      <c r="D33" s="88" t="s">
        <v>329</v>
      </c>
      <c r="E33" s="85" t="s">
        <v>613</v>
      </c>
      <c r="F33" s="22"/>
      <c r="G33" s="22"/>
      <c r="H33" s="22"/>
      <c r="I33" s="70"/>
      <c r="J33" s="17"/>
      <c r="K33" s="17"/>
    </row>
    <row r="34" spans="1:11" s="13" customFormat="1" hidden="1" x14ac:dyDescent="0.2">
      <c r="A34" s="2"/>
      <c r="B34" s="311"/>
      <c r="C34" s="90" t="s">
        <v>52</v>
      </c>
      <c r="D34" s="88" t="s">
        <v>330</v>
      </c>
      <c r="E34" s="85" t="s">
        <v>612</v>
      </c>
      <c r="F34" s="22"/>
      <c r="G34" s="22"/>
      <c r="H34" s="22"/>
      <c r="I34" s="70"/>
      <c r="J34" s="17"/>
      <c r="K34" s="17"/>
    </row>
    <row r="35" spans="1:11" s="13" customFormat="1" hidden="1" x14ac:dyDescent="0.2">
      <c r="A35" s="2"/>
      <c r="B35" s="311"/>
      <c r="C35" s="90" t="s">
        <v>53</v>
      </c>
      <c r="D35" s="88" t="s">
        <v>331</v>
      </c>
      <c r="E35" s="85" t="s">
        <v>613</v>
      </c>
      <c r="F35" s="22"/>
      <c r="G35" s="22"/>
      <c r="H35" s="22"/>
      <c r="I35" s="70"/>
      <c r="J35" s="17"/>
      <c r="K35" s="17"/>
    </row>
    <row r="36" spans="1:11" s="13" customFormat="1" hidden="1" x14ac:dyDescent="0.2">
      <c r="A36" s="2"/>
      <c r="B36" s="311"/>
      <c r="C36" s="90" t="s">
        <v>54</v>
      </c>
      <c r="D36" s="88" t="s">
        <v>332</v>
      </c>
      <c r="E36" s="85" t="s">
        <v>614</v>
      </c>
      <c r="F36" s="22"/>
      <c r="G36" s="22"/>
      <c r="H36" s="22"/>
      <c r="I36" s="70"/>
      <c r="J36" s="17"/>
      <c r="K36" s="17"/>
    </row>
    <row r="37" spans="1:11" s="13" customFormat="1" hidden="1" x14ac:dyDescent="0.2">
      <c r="A37" s="2"/>
      <c r="B37" s="311"/>
      <c r="C37" s="90" t="s">
        <v>55</v>
      </c>
      <c r="D37" s="88" t="s">
        <v>333</v>
      </c>
      <c r="E37" s="85" t="s">
        <v>615</v>
      </c>
      <c r="F37" s="22"/>
      <c r="G37" s="22"/>
      <c r="H37" s="22"/>
      <c r="I37" s="70"/>
      <c r="J37" s="17"/>
      <c r="K37" s="17"/>
    </row>
    <row r="38" spans="1:11" s="13" customFormat="1" hidden="1" x14ac:dyDescent="0.2">
      <c r="A38" s="2"/>
      <c r="B38" s="311"/>
      <c r="C38" s="90" t="s">
        <v>56</v>
      </c>
      <c r="D38" s="88" t="s">
        <v>334</v>
      </c>
      <c r="E38" s="85" t="s">
        <v>614</v>
      </c>
      <c r="F38" s="22"/>
      <c r="G38" s="22"/>
      <c r="H38" s="22"/>
      <c r="I38" s="70"/>
      <c r="J38" s="17"/>
      <c r="K38" s="17"/>
    </row>
    <row r="39" spans="1:11" s="13" customFormat="1" hidden="1" x14ac:dyDescent="0.2">
      <c r="A39" s="2"/>
      <c r="B39" s="311"/>
      <c r="C39" s="90" t="s">
        <v>57</v>
      </c>
      <c r="D39" s="88" t="s">
        <v>335</v>
      </c>
      <c r="E39" s="85" t="s">
        <v>310</v>
      </c>
      <c r="F39" s="22"/>
      <c r="G39" s="22"/>
      <c r="H39" s="22"/>
      <c r="I39" s="70"/>
      <c r="J39" s="17"/>
      <c r="K39" s="17"/>
    </row>
    <row r="40" spans="1:11" s="13" customFormat="1" hidden="1" x14ac:dyDescent="0.2">
      <c r="A40" s="2"/>
      <c r="B40" s="311"/>
      <c r="C40" s="90" t="s">
        <v>58</v>
      </c>
      <c r="D40" s="88" t="s">
        <v>336</v>
      </c>
      <c r="E40" s="85" t="s">
        <v>310</v>
      </c>
      <c r="F40" s="22"/>
      <c r="G40" s="22"/>
      <c r="H40" s="22"/>
      <c r="I40" s="70"/>
      <c r="J40" s="17"/>
      <c r="K40" s="17"/>
    </row>
    <row r="41" spans="1:11" s="13" customFormat="1" hidden="1" x14ac:dyDescent="0.2">
      <c r="A41" s="2"/>
      <c r="B41" s="311"/>
      <c r="C41" s="90" t="s">
        <v>59</v>
      </c>
      <c r="D41" s="88" t="s">
        <v>337</v>
      </c>
      <c r="E41" s="85" t="s">
        <v>310</v>
      </c>
      <c r="F41" s="22"/>
      <c r="G41" s="22"/>
      <c r="H41" s="22"/>
      <c r="I41" s="70"/>
      <c r="J41" s="17"/>
      <c r="K41" s="17"/>
    </row>
    <row r="42" spans="1:11" s="13" customFormat="1" hidden="1" x14ac:dyDescent="0.2">
      <c r="A42" s="3"/>
      <c r="B42" s="310"/>
      <c r="C42" s="90" t="s">
        <v>60</v>
      </c>
      <c r="D42" s="88" t="s">
        <v>338</v>
      </c>
      <c r="E42" s="85" t="s">
        <v>613</v>
      </c>
      <c r="F42" s="22"/>
      <c r="G42" s="22"/>
      <c r="H42" s="22"/>
      <c r="I42" s="70"/>
      <c r="J42" s="17"/>
      <c r="K42" s="17"/>
    </row>
    <row r="43" spans="1:11" s="13" customFormat="1" hidden="1" x14ac:dyDescent="0.2">
      <c r="A43" s="3"/>
      <c r="B43" s="310"/>
      <c r="C43" s="90" t="s">
        <v>61</v>
      </c>
      <c r="D43" s="88" t="s">
        <v>339</v>
      </c>
      <c r="E43" s="85" t="s">
        <v>614</v>
      </c>
      <c r="F43" s="22"/>
      <c r="G43" s="22"/>
      <c r="H43" s="22"/>
      <c r="I43" s="70"/>
      <c r="J43" s="17"/>
      <c r="K43" s="17"/>
    </row>
    <row r="44" spans="1:11" s="13" customFormat="1" hidden="1" x14ac:dyDescent="0.2">
      <c r="A44" s="3"/>
      <c r="B44" s="310"/>
      <c r="C44" s="90" t="s">
        <v>62</v>
      </c>
      <c r="D44" s="88" t="s">
        <v>340</v>
      </c>
      <c r="E44" s="85" t="s">
        <v>310</v>
      </c>
      <c r="F44" s="22"/>
      <c r="G44" s="22"/>
      <c r="H44" s="22"/>
      <c r="I44" s="70"/>
      <c r="J44" s="17"/>
      <c r="K44" s="17"/>
    </row>
    <row r="45" spans="1:11" s="13" customFormat="1" hidden="1" x14ac:dyDescent="0.2">
      <c r="A45" s="3"/>
      <c r="B45" s="310"/>
      <c r="C45" s="90" t="s">
        <v>63</v>
      </c>
      <c r="D45" s="88" t="s">
        <v>341</v>
      </c>
      <c r="E45" s="85" t="s">
        <v>310</v>
      </c>
      <c r="F45" s="22"/>
      <c r="G45" s="22"/>
      <c r="H45" s="22"/>
      <c r="I45" s="70"/>
      <c r="J45" s="17"/>
      <c r="K45" s="17"/>
    </row>
    <row r="46" spans="1:11" s="14" customFormat="1" hidden="1" x14ac:dyDescent="0.2">
      <c r="A46" s="3"/>
      <c r="B46" s="310"/>
      <c r="C46" s="90" t="s">
        <v>64</v>
      </c>
      <c r="D46" s="88" t="s">
        <v>342</v>
      </c>
      <c r="E46" s="85" t="s">
        <v>613</v>
      </c>
      <c r="F46" s="22"/>
      <c r="G46" s="22"/>
      <c r="H46" s="22"/>
      <c r="I46" s="70"/>
      <c r="J46" s="17"/>
      <c r="K46" s="17"/>
    </row>
    <row r="47" spans="1:11" s="13" customFormat="1" hidden="1" x14ac:dyDescent="0.2">
      <c r="A47" s="3"/>
      <c r="B47" s="310"/>
      <c r="C47" s="90" t="s">
        <v>65</v>
      </c>
      <c r="D47" s="88" t="s">
        <v>343</v>
      </c>
      <c r="E47" s="85" t="s">
        <v>612</v>
      </c>
      <c r="F47" s="22"/>
      <c r="G47" s="22"/>
      <c r="H47" s="22"/>
      <c r="I47" s="70"/>
      <c r="J47" s="17"/>
      <c r="K47" s="17"/>
    </row>
    <row r="48" spans="1:11" s="13" customFormat="1" hidden="1" x14ac:dyDescent="0.2">
      <c r="A48" s="3"/>
      <c r="B48" s="310"/>
      <c r="C48" s="90" t="s">
        <v>66</v>
      </c>
      <c r="D48" s="88" t="s">
        <v>344</v>
      </c>
      <c r="E48" s="85" t="s">
        <v>310</v>
      </c>
      <c r="F48" s="22"/>
      <c r="G48" s="22"/>
      <c r="H48" s="22"/>
      <c r="I48" s="70"/>
      <c r="J48" s="17"/>
      <c r="K48" s="17"/>
    </row>
    <row r="49" spans="1:11" s="13" customFormat="1" hidden="1" x14ac:dyDescent="0.2">
      <c r="A49" s="3"/>
      <c r="B49" s="310"/>
      <c r="C49" s="90" t="s">
        <v>67</v>
      </c>
      <c r="D49" s="88" t="s">
        <v>345</v>
      </c>
      <c r="E49" s="85" t="s">
        <v>310</v>
      </c>
      <c r="F49" s="22"/>
      <c r="G49" s="22"/>
      <c r="H49" s="22"/>
      <c r="I49" s="70"/>
      <c r="J49" s="17"/>
      <c r="K49" s="17"/>
    </row>
    <row r="50" spans="1:11" s="13" customFormat="1" hidden="1" x14ac:dyDescent="0.2">
      <c r="A50" s="3"/>
      <c r="B50" s="310"/>
      <c r="C50" s="90" t="s">
        <v>68</v>
      </c>
      <c r="D50" s="88" t="s">
        <v>346</v>
      </c>
      <c r="E50" s="85" t="s">
        <v>615</v>
      </c>
      <c r="F50" s="22"/>
      <c r="G50" s="22"/>
      <c r="H50" s="22"/>
      <c r="I50" s="70"/>
      <c r="J50" s="17"/>
      <c r="K50" s="17"/>
    </row>
    <row r="51" spans="1:11" s="13" customFormat="1" hidden="1" x14ac:dyDescent="0.2">
      <c r="A51" s="3"/>
      <c r="B51" s="310"/>
      <c r="C51" s="90" t="s">
        <v>69</v>
      </c>
      <c r="D51" s="88" t="s">
        <v>347</v>
      </c>
      <c r="E51" s="85" t="s">
        <v>614</v>
      </c>
      <c r="F51" s="22"/>
      <c r="G51" s="22"/>
      <c r="H51" s="22"/>
      <c r="I51" s="70"/>
      <c r="J51" s="17"/>
      <c r="K51" s="17"/>
    </row>
    <row r="52" spans="1:11" s="13" customFormat="1" hidden="1" x14ac:dyDescent="0.2">
      <c r="A52" s="3"/>
      <c r="B52" s="310"/>
      <c r="C52" s="90" t="s">
        <v>70</v>
      </c>
      <c r="D52" s="88" t="s">
        <v>348</v>
      </c>
      <c r="E52" s="85" t="s">
        <v>615</v>
      </c>
      <c r="F52" s="22"/>
      <c r="G52" s="22"/>
      <c r="H52" s="22"/>
      <c r="I52" s="70"/>
      <c r="J52" s="17"/>
      <c r="K52" s="17"/>
    </row>
    <row r="53" spans="1:11" s="13" customFormat="1" hidden="1" x14ac:dyDescent="0.2">
      <c r="A53" s="3"/>
      <c r="B53" s="310"/>
      <c r="C53" s="90" t="s">
        <v>71</v>
      </c>
      <c r="D53" s="88" t="s">
        <v>349</v>
      </c>
      <c r="E53" s="85" t="s">
        <v>616</v>
      </c>
      <c r="F53" s="22"/>
      <c r="G53" s="22"/>
      <c r="H53" s="22"/>
      <c r="I53" s="70"/>
      <c r="J53" s="17"/>
      <c r="K53" s="17"/>
    </row>
    <row r="54" spans="1:11" s="13" customFormat="1" hidden="1" x14ac:dyDescent="0.2">
      <c r="A54" s="3"/>
      <c r="B54" s="310"/>
      <c r="C54" s="90" t="s">
        <v>72</v>
      </c>
      <c r="D54" s="88" t="s">
        <v>350</v>
      </c>
      <c r="E54" s="85" t="s">
        <v>612</v>
      </c>
      <c r="F54" s="22"/>
      <c r="G54" s="22"/>
      <c r="H54" s="22"/>
      <c r="I54" s="70"/>
      <c r="J54" s="17"/>
      <c r="K54" s="17"/>
    </row>
    <row r="55" spans="1:11" s="13" customFormat="1" hidden="1" x14ac:dyDescent="0.2">
      <c r="A55" s="3"/>
      <c r="B55" s="310"/>
      <c r="C55" s="90" t="s">
        <v>73</v>
      </c>
      <c r="D55" s="88" t="s">
        <v>351</v>
      </c>
      <c r="E55" s="85" t="s">
        <v>615</v>
      </c>
      <c r="F55" s="22"/>
      <c r="G55" s="22"/>
      <c r="H55" s="22"/>
      <c r="I55" s="70"/>
      <c r="J55" s="17"/>
      <c r="K55" s="17"/>
    </row>
    <row r="56" spans="1:11" s="13" customFormat="1" hidden="1" x14ac:dyDescent="0.2">
      <c r="A56" s="3"/>
      <c r="B56" s="310"/>
      <c r="C56" s="90" t="s">
        <v>74</v>
      </c>
      <c r="D56" s="88" t="s">
        <v>352</v>
      </c>
      <c r="E56" s="85" t="s">
        <v>615</v>
      </c>
      <c r="F56" s="22"/>
      <c r="G56" s="22"/>
      <c r="H56" s="22"/>
      <c r="I56" s="70"/>
      <c r="J56" s="17"/>
      <c r="K56" s="17"/>
    </row>
    <row r="57" spans="1:11" s="13" customFormat="1" hidden="1" x14ac:dyDescent="0.2">
      <c r="A57" s="3"/>
      <c r="B57" s="310"/>
      <c r="C57" s="90" t="s">
        <v>75</v>
      </c>
      <c r="D57" s="88" t="s">
        <v>353</v>
      </c>
      <c r="E57" s="85" t="s">
        <v>615</v>
      </c>
      <c r="F57" s="22"/>
      <c r="G57" s="22"/>
      <c r="H57" s="22"/>
      <c r="I57" s="70"/>
      <c r="J57" s="17"/>
      <c r="K57" s="17"/>
    </row>
    <row r="58" spans="1:11" s="13" customFormat="1" hidden="1" x14ac:dyDescent="0.2">
      <c r="A58" s="3"/>
      <c r="B58" s="310"/>
      <c r="C58" s="90" t="s">
        <v>76</v>
      </c>
      <c r="D58" s="88" t="s">
        <v>354</v>
      </c>
      <c r="E58" s="85" t="s">
        <v>612</v>
      </c>
      <c r="F58" s="22"/>
      <c r="G58" s="22"/>
      <c r="H58" s="22"/>
      <c r="I58" s="70"/>
      <c r="J58" s="17"/>
      <c r="K58" s="17"/>
    </row>
    <row r="59" spans="1:11" s="13" customFormat="1" hidden="1" x14ac:dyDescent="0.2">
      <c r="A59" s="3"/>
      <c r="B59" s="310"/>
      <c r="C59" s="90" t="s">
        <v>77</v>
      </c>
      <c r="D59" s="88" t="s">
        <v>355</v>
      </c>
      <c r="E59" s="85" t="s">
        <v>615</v>
      </c>
      <c r="F59" s="22"/>
      <c r="G59" s="22"/>
      <c r="H59" s="22"/>
      <c r="I59" s="70"/>
      <c r="J59" s="17"/>
      <c r="K59" s="17"/>
    </row>
    <row r="60" spans="1:11" s="13" customFormat="1" hidden="1" x14ac:dyDescent="0.2">
      <c r="A60" s="3"/>
      <c r="B60" s="310"/>
      <c r="C60" s="90" t="s">
        <v>78</v>
      </c>
      <c r="D60" s="88" t="s">
        <v>356</v>
      </c>
      <c r="E60" s="85" t="s">
        <v>612</v>
      </c>
      <c r="F60" s="22"/>
      <c r="G60" s="22"/>
      <c r="H60" s="22"/>
      <c r="I60" s="70"/>
      <c r="J60" s="17"/>
      <c r="K60" s="17"/>
    </row>
    <row r="61" spans="1:11" s="13" customFormat="1" hidden="1" x14ac:dyDescent="0.2">
      <c r="A61" s="3"/>
      <c r="B61" s="310"/>
      <c r="C61" s="90" t="s">
        <v>79</v>
      </c>
      <c r="D61" s="88" t="s">
        <v>357</v>
      </c>
      <c r="E61" s="85" t="s">
        <v>612</v>
      </c>
      <c r="F61" s="22"/>
      <c r="G61" s="22"/>
      <c r="H61" s="22"/>
      <c r="I61" s="70"/>
      <c r="J61" s="17"/>
      <c r="K61" s="17"/>
    </row>
    <row r="62" spans="1:11" s="13" customFormat="1" hidden="1" x14ac:dyDescent="0.2">
      <c r="A62" s="3"/>
      <c r="B62" s="310"/>
      <c r="C62" s="90" t="s">
        <v>80</v>
      </c>
      <c r="D62" s="88" t="s">
        <v>358</v>
      </c>
      <c r="E62" s="85" t="s">
        <v>612</v>
      </c>
      <c r="F62" s="22"/>
      <c r="G62" s="22"/>
      <c r="H62" s="22"/>
      <c r="I62" s="70"/>
      <c r="J62" s="17"/>
      <c r="K62" s="17"/>
    </row>
    <row r="63" spans="1:11" s="13" customFormat="1" hidden="1" x14ac:dyDescent="0.2">
      <c r="A63" s="3"/>
      <c r="B63" s="310"/>
      <c r="C63" s="90" t="s">
        <v>81</v>
      </c>
      <c r="D63" s="88" t="s">
        <v>359</v>
      </c>
      <c r="E63" s="85" t="s">
        <v>615</v>
      </c>
      <c r="F63" s="22"/>
      <c r="G63" s="22"/>
      <c r="H63" s="22"/>
      <c r="I63" s="70"/>
      <c r="J63" s="17"/>
      <c r="K63" s="17"/>
    </row>
    <row r="64" spans="1:11" s="13" customFormat="1" hidden="1" x14ac:dyDescent="0.2">
      <c r="A64" s="3"/>
      <c r="B64" s="310"/>
      <c r="C64" s="90" t="s">
        <v>82</v>
      </c>
      <c r="D64" s="88" t="s">
        <v>360</v>
      </c>
      <c r="E64" s="85" t="s">
        <v>310</v>
      </c>
      <c r="F64" s="22"/>
      <c r="G64" s="22"/>
      <c r="H64" s="22"/>
      <c r="I64" s="70"/>
      <c r="J64" s="17"/>
      <c r="K64" s="17"/>
    </row>
    <row r="65" spans="1:11" s="13" customFormat="1" hidden="1" x14ac:dyDescent="0.2">
      <c r="A65" s="3"/>
      <c r="B65" s="310"/>
      <c r="C65" s="90" t="s">
        <v>83</v>
      </c>
      <c r="D65" s="88" t="s">
        <v>361</v>
      </c>
      <c r="E65" s="85" t="s">
        <v>612</v>
      </c>
      <c r="F65" s="22"/>
      <c r="G65" s="22"/>
      <c r="H65" s="22"/>
      <c r="I65" s="70"/>
      <c r="J65" s="17"/>
      <c r="K65" s="17"/>
    </row>
    <row r="66" spans="1:11" s="13" customFormat="1" hidden="1" x14ac:dyDescent="0.2">
      <c r="A66" s="3"/>
      <c r="B66" s="310"/>
      <c r="C66" s="90" t="s">
        <v>84</v>
      </c>
      <c r="D66" s="88" t="s">
        <v>362</v>
      </c>
      <c r="E66" s="85" t="s">
        <v>614</v>
      </c>
      <c r="F66" s="22"/>
      <c r="G66" s="22"/>
      <c r="H66" s="22"/>
      <c r="I66" s="70"/>
      <c r="J66" s="17"/>
      <c r="K66" s="17"/>
    </row>
    <row r="67" spans="1:11" s="13" customFormat="1" hidden="1" x14ac:dyDescent="0.2">
      <c r="A67" s="3"/>
      <c r="B67" s="310"/>
      <c r="C67" s="93" t="s">
        <v>85</v>
      </c>
      <c r="D67" s="88" t="s">
        <v>363</v>
      </c>
      <c r="E67" s="85" t="s">
        <v>613</v>
      </c>
      <c r="F67" s="22"/>
      <c r="G67" s="22"/>
      <c r="H67" s="22"/>
      <c r="I67" s="70"/>
      <c r="J67" s="17"/>
      <c r="K67" s="17"/>
    </row>
    <row r="68" spans="1:11" s="13" customFormat="1" hidden="1" x14ac:dyDescent="0.2">
      <c r="A68" s="3"/>
      <c r="B68" s="310"/>
      <c r="C68" s="90" t="s">
        <v>86</v>
      </c>
      <c r="D68" s="88" t="s">
        <v>364</v>
      </c>
      <c r="E68" s="85" t="s">
        <v>615</v>
      </c>
      <c r="F68" s="22"/>
      <c r="G68" s="22"/>
      <c r="H68" s="22"/>
      <c r="I68" s="70"/>
      <c r="J68" s="17"/>
      <c r="K68" s="17"/>
    </row>
    <row r="69" spans="1:11" s="13" customFormat="1" hidden="1" x14ac:dyDescent="0.2">
      <c r="A69" s="3"/>
      <c r="B69" s="310"/>
      <c r="C69" s="90" t="s">
        <v>87</v>
      </c>
      <c r="D69" s="88" t="s">
        <v>365</v>
      </c>
      <c r="E69" s="85" t="s">
        <v>613</v>
      </c>
      <c r="F69" s="22"/>
      <c r="G69" s="22"/>
      <c r="H69" s="22"/>
      <c r="I69" s="70"/>
      <c r="J69" s="17"/>
      <c r="K69" s="17"/>
    </row>
    <row r="70" spans="1:11" s="13" customFormat="1" hidden="1" x14ac:dyDescent="0.2">
      <c r="A70" s="3"/>
      <c r="B70" s="310"/>
      <c r="C70" s="90" t="s">
        <v>88</v>
      </c>
      <c r="D70" s="88" t="s">
        <v>366</v>
      </c>
      <c r="E70" s="85" t="s">
        <v>614</v>
      </c>
      <c r="F70" s="22"/>
      <c r="G70" s="22"/>
      <c r="H70" s="22"/>
      <c r="I70" s="70"/>
      <c r="J70" s="17"/>
      <c r="K70" s="17"/>
    </row>
    <row r="71" spans="1:11" s="13" customFormat="1" hidden="1" x14ac:dyDescent="0.2">
      <c r="A71" s="3"/>
      <c r="B71" s="310"/>
      <c r="C71" s="90" t="s">
        <v>27</v>
      </c>
      <c r="D71" s="88" t="s">
        <v>367</v>
      </c>
      <c r="E71" s="85" t="s">
        <v>613</v>
      </c>
      <c r="F71" s="22"/>
      <c r="G71" s="22"/>
      <c r="H71" s="22"/>
      <c r="I71" s="70"/>
      <c r="J71" s="17"/>
      <c r="K71" s="17"/>
    </row>
    <row r="72" spans="1:11" s="13" customFormat="1" hidden="1" x14ac:dyDescent="0.2">
      <c r="A72" s="3"/>
      <c r="B72" s="310"/>
      <c r="C72" s="90" t="s">
        <v>89</v>
      </c>
      <c r="D72" s="88" t="s">
        <v>368</v>
      </c>
      <c r="E72" s="85" t="s">
        <v>310</v>
      </c>
      <c r="F72" s="22"/>
      <c r="G72" s="22"/>
      <c r="H72" s="22"/>
      <c r="I72" s="70"/>
      <c r="J72" s="17"/>
      <c r="K72" s="17"/>
    </row>
    <row r="73" spans="1:11" s="13" customFormat="1" hidden="1" x14ac:dyDescent="0.2">
      <c r="A73" s="3"/>
      <c r="B73" s="310"/>
      <c r="C73" s="90" t="s">
        <v>90</v>
      </c>
      <c r="D73" s="88" t="s">
        <v>369</v>
      </c>
      <c r="E73" s="85" t="s">
        <v>310</v>
      </c>
      <c r="F73" s="22"/>
      <c r="G73" s="22"/>
      <c r="H73" s="22"/>
      <c r="I73" s="70"/>
      <c r="J73" s="17"/>
      <c r="K73" s="17"/>
    </row>
    <row r="74" spans="1:11" s="13" customFormat="1" hidden="1" x14ac:dyDescent="0.2">
      <c r="A74" s="3"/>
      <c r="B74" s="310"/>
      <c r="C74" s="90" t="s">
        <v>91</v>
      </c>
      <c r="D74" s="88" t="s">
        <v>370</v>
      </c>
      <c r="E74" s="85" t="s">
        <v>612</v>
      </c>
      <c r="F74" s="22"/>
      <c r="G74" s="22"/>
      <c r="H74" s="22"/>
      <c r="I74" s="70"/>
      <c r="J74" s="17"/>
      <c r="K74" s="17"/>
    </row>
    <row r="75" spans="1:11" s="13" customFormat="1" hidden="1" x14ac:dyDescent="0.2">
      <c r="A75" s="3"/>
      <c r="B75" s="310"/>
      <c r="C75" s="90" t="s">
        <v>92</v>
      </c>
      <c r="D75" s="88" t="s">
        <v>371</v>
      </c>
      <c r="E75" s="85" t="s">
        <v>612</v>
      </c>
      <c r="F75" s="22"/>
      <c r="G75" s="22"/>
      <c r="H75" s="22"/>
      <c r="I75" s="70"/>
      <c r="J75" s="17"/>
      <c r="K75" s="17"/>
    </row>
    <row r="76" spans="1:11" s="13" customFormat="1" hidden="1" x14ac:dyDescent="0.2">
      <c r="A76" s="3"/>
      <c r="B76" s="310"/>
      <c r="C76" s="90" t="s">
        <v>93</v>
      </c>
      <c r="D76" s="88" t="s">
        <v>372</v>
      </c>
      <c r="E76" s="85" t="s">
        <v>310</v>
      </c>
      <c r="F76" s="22"/>
      <c r="G76" s="22"/>
      <c r="H76" s="22"/>
      <c r="I76" s="70"/>
      <c r="J76" s="17"/>
      <c r="K76" s="17"/>
    </row>
    <row r="77" spans="1:11" s="13" customFormat="1" hidden="1" x14ac:dyDescent="0.2">
      <c r="A77" s="3"/>
      <c r="B77" s="310"/>
      <c r="C77" s="90" t="s">
        <v>94</v>
      </c>
      <c r="D77" s="88" t="s">
        <v>373</v>
      </c>
      <c r="E77" s="85" t="s">
        <v>612</v>
      </c>
      <c r="F77" s="22"/>
      <c r="G77" s="22"/>
      <c r="H77" s="22"/>
      <c r="I77" s="70"/>
      <c r="J77" s="17"/>
      <c r="K77" s="17"/>
    </row>
    <row r="78" spans="1:11" s="13" customFormat="1" hidden="1" x14ac:dyDescent="0.2">
      <c r="A78" s="3"/>
      <c r="B78" s="310"/>
      <c r="C78" s="90" t="s">
        <v>95</v>
      </c>
      <c r="D78" s="88" t="s">
        <v>374</v>
      </c>
      <c r="E78" s="85" t="s">
        <v>613</v>
      </c>
      <c r="F78" s="22"/>
      <c r="G78" s="22"/>
      <c r="H78" s="22"/>
      <c r="I78" s="70"/>
      <c r="J78" s="17"/>
      <c r="K78" s="17"/>
    </row>
    <row r="79" spans="1:11" s="13" customFormat="1" hidden="1" x14ac:dyDescent="0.2">
      <c r="A79" s="3"/>
      <c r="B79" s="310"/>
      <c r="C79" s="90" t="s">
        <v>96</v>
      </c>
      <c r="D79" s="88" t="s">
        <v>375</v>
      </c>
      <c r="E79" s="85" t="s">
        <v>612</v>
      </c>
      <c r="F79" s="22"/>
      <c r="G79" s="22"/>
      <c r="H79" s="22"/>
      <c r="I79" s="70"/>
      <c r="J79" s="17"/>
      <c r="K79" s="17"/>
    </row>
    <row r="80" spans="1:11" s="13" customFormat="1" hidden="1" x14ac:dyDescent="0.2">
      <c r="A80" s="3"/>
      <c r="B80" s="310"/>
      <c r="C80" s="90" t="s">
        <v>97</v>
      </c>
      <c r="D80" s="88" t="s">
        <v>376</v>
      </c>
      <c r="E80" s="85" t="s">
        <v>310</v>
      </c>
      <c r="F80" s="22"/>
      <c r="G80" s="22"/>
      <c r="H80" s="22"/>
      <c r="I80" s="70"/>
      <c r="J80" s="17"/>
      <c r="K80" s="17"/>
    </row>
    <row r="81" spans="1:11" s="13" customFormat="1" hidden="1" x14ac:dyDescent="0.2">
      <c r="A81" s="3"/>
      <c r="B81" s="310"/>
      <c r="C81" s="90" t="s">
        <v>98</v>
      </c>
      <c r="D81" s="88" t="s">
        <v>377</v>
      </c>
      <c r="E81" s="85" t="s">
        <v>613</v>
      </c>
      <c r="F81" s="22"/>
      <c r="G81" s="22"/>
      <c r="H81" s="22"/>
      <c r="I81" s="70"/>
      <c r="J81" s="17"/>
      <c r="K81" s="17"/>
    </row>
    <row r="82" spans="1:11" s="13" customFormat="1" hidden="1" x14ac:dyDescent="0.2">
      <c r="A82" s="3"/>
      <c r="B82" s="310"/>
      <c r="C82" s="90" t="s">
        <v>99</v>
      </c>
      <c r="D82" s="88" t="s">
        <v>378</v>
      </c>
      <c r="E82" s="85" t="s">
        <v>614</v>
      </c>
      <c r="F82" s="22"/>
      <c r="G82" s="22"/>
      <c r="H82" s="22"/>
      <c r="I82" s="70"/>
      <c r="J82" s="17"/>
      <c r="K82" s="17"/>
    </row>
    <row r="83" spans="1:11" s="13" customFormat="1" hidden="1" x14ac:dyDescent="0.2">
      <c r="A83" s="3"/>
      <c r="B83" s="310"/>
      <c r="C83" s="90" t="s">
        <v>100</v>
      </c>
      <c r="D83" s="88" t="s">
        <v>379</v>
      </c>
      <c r="E83" s="85" t="s">
        <v>612</v>
      </c>
      <c r="F83" s="22"/>
      <c r="G83" s="22"/>
      <c r="H83" s="22"/>
      <c r="I83" s="70"/>
      <c r="J83" s="17"/>
      <c r="K83" s="17"/>
    </row>
    <row r="84" spans="1:11" s="13" customFormat="1" hidden="1" x14ac:dyDescent="0.2">
      <c r="A84" s="3"/>
      <c r="B84" s="310"/>
      <c r="C84" s="90" t="s">
        <v>28</v>
      </c>
      <c r="D84" s="88" t="s">
        <v>380</v>
      </c>
      <c r="E84" s="85" t="s">
        <v>612</v>
      </c>
      <c r="F84" s="22"/>
      <c r="G84" s="22"/>
      <c r="H84" s="22"/>
      <c r="I84" s="70"/>
      <c r="J84" s="17"/>
      <c r="K84" s="17"/>
    </row>
    <row r="85" spans="1:11" s="13" customFormat="1" hidden="1" x14ac:dyDescent="0.2">
      <c r="A85" s="3"/>
      <c r="B85" s="310"/>
      <c r="C85" s="90" t="s">
        <v>101</v>
      </c>
      <c r="D85" s="88" t="s">
        <v>381</v>
      </c>
      <c r="E85" s="85" t="s">
        <v>614</v>
      </c>
      <c r="F85" s="22"/>
      <c r="G85" s="22"/>
      <c r="H85" s="22"/>
      <c r="I85" s="70"/>
      <c r="J85" s="17"/>
      <c r="K85" s="17"/>
    </row>
    <row r="86" spans="1:11" s="13" customFormat="1" hidden="1" x14ac:dyDescent="0.2">
      <c r="A86" s="3"/>
      <c r="B86" s="310"/>
      <c r="C86" s="90" t="s">
        <v>102</v>
      </c>
      <c r="D86" s="88" t="s">
        <v>382</v>
      </c>
      <c r="E86" s="85" t="s">
        <v>615</v>
      </c>
      <c r="F86" s="22"/>
      <c r="G86" s="22"/>
      <c r="H86" s="22"/>
      <c r="I86" s="70"/>
      <c r="J86" s="17"/>
      <c r="K86" s="17"/>
    </row>
    <row r="87" spans="1:11" s="13" customFormat="1" hidden="1" x14ac:dyDescent="0.2">
      <c r="A87" s="3"/>
      <c r="B87" s="310"/>
      <c r="C87" s="90" t="s">
        <v>103</v>
      </c>
      <c r="D87" s="88" t="s">
        <v>383</v>
      </c>
      <c r="E87" s="85" t="s">
        <v>613</v>
      </c>
      <c r="F87" s="22"/>
      <c r="G87" s="22"/>
      <c r="H87" s="22"/>
      <c r="I87" s="70"/>
      <c r="J87" s="17"/>
      <c r="K87" s="17"/>
    </row>
    <row r="88" spans="1:11" s="13" customFormat="1" hidden="1" x14ac:dyDescent="0.2">
      <c r="A88" s="3"/>
      <c r="B88" s="310"/>
      <c r="C88" s="90" t="s">
        <v>104</v>
      </c>
      <c r="D88" s="88" t="s">
        <v>384</v>
      </c>
      <c r="E88" s="85" t="s">
        <v>613</v>
      </c>
      <c r="F88" s="22"/>
      <c r="G88" s="22"/>
      <c r="H88" s="22"/>
      <c r="I88" s="70"/>
      <c r="J88" s="17"/>
      <c r="K88" s="17"/>
    </row>
    <row r="89" spans="1:11" s="13" customFormat="1" hidden="1" x14ac:dyDescent="0.2">
      <c r="A89" s="3"/>
      <c r="B89" s="310"/>
      <c r="C89" s="90" t="s">
        <v>105</v>
      </c>
      <c r="D89" s="88" t="s">
        <v>385</v>
      </c>
      <c r="E89" s="85" t="s">
        <v>613</v>
      </c>
      <c r="F89" s="22"/>
      <c r="G89" s="22"/>
      <c r="H89" s="22"/>
      <c r="I89" s="70"/>
      <c r="J89" s="17"/>
      <c r="K89" s="17"/>
    </row>
    <row r="90" spans="1:11" s="13" customFormat="1" hidden="1" x14ac:dyDescent="0.2">
      <c r="A90" s="3"/>
      <c r="B90" s="310"/>
      <c r="C90" s="90" t="s">
        <v>106</v>
      </c>
      <c r="D90" s="88" t="s">
        <v>386</v>
      </c>
      <c r="E90" s="85" t="s">
        <v>310</v>
      </c>
      <c r="F90" s="22"/>
      <c r="G90" s="22"/>
      <c r="H90" s="22"/>
      <c r="I90" s="70"/>
      <c r="J90" s="17"/>
      <c r="K90" s="17"/>
    </row>
    <row r="91" spans="1:11" s="13" customFormat="1" hidden="1" x14ac:dyDescent="0.2">
      <c r="A91" s="3"/>
      <c r="B91" s="310"/>
      <c r="C91" s="90" t="s">
        <v>107</v>
      </c>
      <c r="D91" s="88" t="s">
        <v>387</v>
      </c>
      <c r="E91" s="85" t="s">
        <v>613</v>
      </c>
      <c r="F91" s="22"/>
      <c r="G91" s="22"/>
      <c r="H91" s="22"/>
      <c r="I91" s="70"/>
      <c r="J91" s="17"/>
      <c r="K91" s="17"/>
    </row>
    <row r="92" spans="1:11" s="13" customFormat="1" hidden="1" x14ac:dyDescent="0.2">
      <c r="A92" s="3"/>
      <c r="B92" s="310"/>
      <c r="C92" s="90" t="s">
        <v>108</v>
      </c>
      <c r="D92" s="88" t="s">
        <v>388</v>
      </c>
      <c r="E92" s="85" t="s">
        <v>612</v>
      </c>
      <c r="F92" s="22"/>
      <c r="G92" s="22"/>
      <c r="H92" s="22"/>
      <c r="I92" s="70"/>
      <c r="J92" s="17"/>
      <c r="K92" s="17"/>
    </row>
    <row r="93" spans="1:11" s="13" customFormat="1" hidden="1" x14ac:dyDescent="0.2">
      <c r="A93" s="3"/>
      <c r="B93" s="310"/>
      <c r="C93" s="90" t="s">
        <v>109</v>
      </c>
      <c r="D93" s="88" t="s">
        <v>389</v>
      </c>
      <c r="E93" s="85" t="s">
        <v>614</v>
      </c>
      <c r="F93" s="22"/>
      <c r="G93" s="22"/>
      <c r="H93" s="22"/>
      <c r="I93" s="70"/>
      <c r="J93" s="17"/>
      <c r="K93" s="17"/>
    </row>
    <row r="94" spans="1:11" s="13" customFormat="1" hidden="1" x14ac:dyDescent="0.2">
      <c r="A94" s="3"/>
      <c r="B94" s="310"/>
      <c r="C94" s="90" t="s">
        <v>110</v>
      </c>
      <c r="D94" s="88" t="s">
        <v>390</v>
      </c>
      <c r="E94" s="85" t="s">
        <v>613</v>
      </c>
      <c r="F94" s="22"/>
      <c r="G94" s="22"/>
      <c r="H94" s="22"/>
      <c r="I94" s="70"/>
      <c r="J94" s="17"/>
      <c r="K94" s="17"/>
    </row>
    <row r="95" spans="1:11" s="13" customFormat="1" hidden="1" x14ac:dyDescent="0.2">
      <c r="A95" s="3"/>
      <c r="B95" s="310"/>
      <c r="C95" s="90" t="s">
        <v>111</v>
      </c>
      <c r="D95" s="88" t="s">
        <v>391</v>
      </c>
      <c r="E95" s="85" t="s">
        <v>614</v>
      </c>
      <c r="F95" s="22"/>
      <c r="G95" s="22"/>
      <c r="H95" s="22"/>
      <c r="I95" s="70"/>
      <c r="J95" s="17"/>
      <c r="K95" s="17"/>
    </row>
    <row r="96" spans="1:11" s="13" customFormat="1" hidden="1" x14ac:dyDescent="0.2">
      <c r="A96" s="3"/>
      <c r="B96" s="310"/>
      <c r="C96" s="90" t="s">
        <v>112</v>
      </c>
      <c r="D96" s="88" t="s">
        <v>392</v>
      </c>
      <c r="E96" s="85" t="s">
        <v>612</v>
      </c>
      <c r="F96" s="22"/>
      <c r="G96" s="22"/>
      <c r="H96" s="22"/>
      <c r="I96" s="70"/>
      <c r="J96" s="17"/>
      <c r="K96" s="17"/>
    </row>
    <row r="97" spans="1:11" s="13" customFormat="1" hidden="1" x14ac:dyDescent="0.2">
      <c r="A97" s="3"/>
      <c r="B97" s="310"/>
      <c r="C97" s="90" t="s">
        <v>113</v>
      </c>
      <c r="D97" s="88" t="s">
        <v>393</v>
      </c>
      <c r="E97" s="85" t="s">
        <v>614</v>
      </c>
      <c r="F97" s="22"/>
      <c r="G97" s="22"/>
      <c r="H97" s="22"/>
      <c r="I97" s="70"/>
      <c r="J97" s="17"/>
      <c r="K97" s="17"/>
    </row>
    <row r="98" spans="1:11" s="13" customFormat="1" hidden="1" x14ac:dyDescent="0.2">
      <c r="A98" s="3"/>
      <c r="B98" s="310"/>
      <c r="C98" s="90" t="s">
        <v>29</v>
      </c>
      <c r="D98" s="88" t="s">
        <v>394</v>
      </c>
      <c r="E98" s="85" t="s">
        <v>615</v>
      </c>
      <c r="F98" s="22"/>
      <c r="G98" s="22"/>
      <c r="H98" s="22"/>
      <c r="I98" s="70"/>
      <c r="J98" s="17"/>
      <c r="K98" s="17"/>
    </row>
    <row r="99" spans="1:11" s="13" customFormat="1" hidden="1" x14ac:dyDescent="0.2">
      <c r="A99" s="3"/>
      <c r="B99" s="310"/>
      <c r="C99" s="90" t="s">
        <v>114</v>
      </c>
      <c r="D99" s="88" t="s">
        <v>395</v>
      </c>
      <c r="E99" s="85" t="s">
        <v>614</v>
      </c>
      <c r="F99" s="22"/>
      <c r="G99" s="22"/>
      <c r="H99" s="22"/>
      <c r="I99" s="70"/>
      <c r="J99" s="17"/>
      <c r="K99" s="17"/>
    </row>
    <row r="100" spans="1:11" s="13" customFormat="1" hidden="1" x14ac:dyDescent="0.2">
      <c r="A100" s="3"/>
      <c r="B100" s="310"/>
      <c r="C100" s="90" t="s">
        <v>115</v>
      </c>
      <c r="D100" s="88" t="s">
        <v>396</v>
      </c>
      <c r="E100" s="85" t="s">
        <v>614</v>
      </c>
      <c r="F100" s="22"/>
      <c r="G100" s="22"/>
      <c r="H100" s="22"/>
      <c r="I100" s="70"/>
      <c r="J100" s="17"/>
      <c r="K100" s="17"/>
    </row>
    <row r="101" spans="1:11" s="13" customFormat="1" hidden="1" x14ac:dyDescent="0.2">
      <c r="A101" s="3"/>
      <c r="B101" s="310"/>
      <c r="C101" s="90" t="s">
        <v>116</v>
      </c>
      <c r="D101" s="88" t="s">
        <v>397</v>
      </c>
      <c r="E101" s="85" t="s">
        <v>614</v>
      </c>
      <c r="F101" s="22"/>
      <c r="G101" s="22"/>
      <c r="H101" s="22"/>
      <c r="I101" s="70"/>
      <c r="J101" s="17"/>
      <c r="K101" s="17"/>
    </row>
    <row r="102" spans="1:11" s="13" customFormat="1" hidden="1" x14ac:dyDescent="0.2">
      <c r="A102" s="3"/>
      <c r="B102" s="310"/>
      <c r="C102" s="90" t="s">
        <v>117</v>
      </c>
      <c r="D102" s="88" t="s">
        <v>398</v>
      </c>
      <c r="E102" s="85" t="s">
        <v>310</v>
      </c>
      <c r="F102" s="22"/>
      <c r="G102" s="22"/>
      <c r="H102" s="22"/>
      <c r="I102" s="70"/>
      <c r="J102" s="17"/>
      <c r="K102" s="17"/>
    </row>
    <row r="103" spans="1:11" s="13" customFormat="1" hidden="1" x14ac:dyDescent="0.2">
      <c r="A103" s="3"/>
      <c r="B103" s="310"/>
      <c r="C103" s="90" t="s">
        <v>118</v>
      </c>
      <c r="D103" s="88" t="s">
        <v>399</v>
      </c>
      <c r="E103" s="85" t="s">
        <v>310</v>
      </c>
      <c r="F103" s="22"/>
      <c r="G103" s="22"/>
      <c r="H103" s="22"/>
      <c r="I103" s="70"/>
      <c r="J103" s="17"/>
      <c r="K103" s="17"/>
    </row>
    <row r="104" spans="1:11" s="13" customFormat="1" hidden="1" x14ac:dyDescent="0.2">
      <c r="A104" s="3"/>
      <c r="B104" s="310"/>
      <c r="C104" s="90" t="s">
        <v>119</v>
      </c>
      <c r="D104" s="88" t="s">
        <v>400</v>
      </c>
      <c r="E104" s="85" t="s">
        <v>613</v>
      </c>
      <c r="F104" s="22"/>
      <c r="G104" s="22"/>
      <c r="H104" s="22"/>
      <c r="I104" s="70"/>
      <c r="J104" s="17"/>
      <c r="K104" s="17"/>
    </row>
    <row r="105" spans="1:11" s="13" customFormat="1" hidden="1" x14ac:dyDescent="0.2">
      <c r="A105" s="3"/>
      <c r="B105" s="310"/>
      <c r="C105" s="90" t="s">
        <v>120</v>
      </c>
      <c r="D105" s="88" t="s">
        <v>401</v>
      </c>
      <c r="E105" s="85" t="s">
        <v>310</v>
      </c>
      <c r="F105" s="22"/>
      <c r="G105" s="22"/>
      <c r="H105" s="22"/>
      <c r="I105" s="70"/>
      <c r="J105" s="17"/>
      <c r="K105" s="17"/>
    </row>
    <row r="106" spans="1:11" s="13" customFormat="1" hidden="1" x14ac:dyDescent="0.2">
      <c r="A106" s="3"/>
      <c r="B106" s="310"/>
      <c r="C106" s="90" t="s">
        <v>121</v>
      </c>
      <c r="D106" s="88" t="s">
        <v>402</v>
      </c>
      <c r="E106" s="85" t="s">
        <v>310</v>
      </c>
      <c r="F106" s="22"/>
      <c r="G106" s="22"/>
      <c r="H106" s="22"/>
      <c r="I106" s="70"/>
      <c r="J106" s="17"/>
      <c r="K106" s="17"/>
    </row>
    <row r="107" spans="1:11" s="13" customFormat="1" hidden="1" x14ac:dyDescent="0.2">
      <c r="A107" s="3"/>
      <c r="B107" s="310"/>
      <c r="C107" s="90" t="s">
        <v>122</v>
      </c>
      <c r="D107" s="88" t="s">
        <v>403</v>
      </c>
      <c r="E107" s="85" t="s">
        <v>614</v>
      </c>
      <c r="F107" s="22"/>
      <c r="G107" s="22"/>
      <c r="H107" s="22"/>
      <c r="I107" s="70"/>
      <c r="J107" s="17"/>
      <c r="K107" s="17"/>
    </row>
    <row r="108" spans="1:11" s="13" customFormat="1" hidden="1" x14ac:dyDescent="0.2">
      <c r="A108" s="3"/>
      <c r="B108" s="310"/>
      <c r="C108" s="90" t="s">
        <v>123</v>
      </c>
      <c r="D108" s="88" t="s">
        <v>404</v>
      </c>
      <c r="E108" s="85" t="s">
        <v>613</v>
      </c>
      <c r="F108" s="22"/>
      <c r="G108" s="22"/>
      <c r="H108" s="22"/>
      <c r="I108" s="70"/>
      <c r="J108" s="17"/>
      <c r="K108" s="17"/>
    </row>
    <row r="109" spans="1:11" s="13" customFormat="1" hidden="1" x14ac:dyDescent="0.2">
      <c r="A109" s="3"/>
      <c r="B109" s="310"/>
      <c r="C109" s="90" t="s">
        <v>124</v>
      </c>
      <c r="D109" s="88" t="s">
        <v>405</v>
      </c>
      <c r="E109" s="85" t="s">
        <v>310</v>
      </c>
      <c r="F109" s="22"/>
      <c r="G109" s="22"/>
      <c r="H109" s="22"/>
      <c r="I109" s="70"/>
      <c r="J109" s="17"/>
      <c r="K109" s="17"/>
    </row>
    <row r="110" spans="1:11" s="13" customFormat="1" hidden="1" x14ac:dyDescent="0.2">
      <c r="A110" s="3"/>
      <c r="B110" s="310"/>
      <c r="C110" s="90" t="s">
        <v>125</v>
      </c>
      <c r="D110" s="88" t="s">
        <v>406</v>
      </c>
      <c r="E110" s="85" t="s">
        <v>614</v>
      </c>
      <c r="F110" s="22"/>
      <c r="G110" s="22"/>
      <c r="H110" s="22"/>
      <c r="I110" s="70"/>
      <c r="J110" s="17"/>
      <c r="K110" s="17"/>
    </row>
    <row r="111" spans="1:11" s="13" customFormat="1" hidden="1" x14ac:dyDescent="0.2">
      <c r="A111" s="3"/>
      <c r="B111" s="310"/>
      <c r="C111" s="90" t="s">
        <v>126</v>
      </c>
      <c r="D111" s="88" t="s">
        <v>407</v>
      </c>
      <c r="E111" s="85" t="s">
        <v>612</v>
      </c>
      <c r="F111" s="22"/>
      <c r="G111" s="22"/>
      <c r="H111" s="22"/>
      <c r="I111" s="70"/>
      <c r="J111" s="17"/>
      <c r="K111" s="17"/>
    </row>
    <row r="112" spans="1:11" s="13" customFormat="1" hidden="1" x14ac:dyDescent="0.2">
      <c r="A112" s="3"/>
      <c r="B112" s="310"/>
      <c r="C112" s="90" t="s">
        <v>127</v>
      </c>
      <c r="D112" s="88" t="s">
        <v>408</v>
      </c>
      <c r="E112" s="85" t="s">
        <v>614</v>
      </c>
      <c r="F112" s="22"/>
      <c r="G112" s="22"/>
      <c r="H112" s="22"/>
      <c r="I112" s="70"/>
      <c r="J112" s="17"/>
      <c r="K112" s="17"/>
    </row>
    <row r="113" spans="1:11" s="13" customFormat="1" hidden="1" x14ac:dyDescent="0.2">
      <c r="A113" s="3"/>
      <c r="B113" s="310"/>
      <c r="C113" s="90" t="s">
        <v>128</v>
      </c>
      <c r="D113" s="88" t="s">
        <v>409</v>
      </c>
      <c r="E113" s="85" t="s">
        <v>615</v>
      </c>
      <c r="F113" s="22"/>
      <c r="G113" s="22"/>
      <c r="H113" s="22"/>
      <c r="I113" s="70"/>
      <c r="J113" s="17"/>
      <c r="K113" s="17"/>
    </row>
    <row r="114" spans="1:11" s="13" customFormat="1" hidden="1" x14ac:dyDescent="0.2">
      <c r="A114" s="3"/>
      <c r="B114" s="310"/>
      <c r="C114" s="90" t="s">
        <v>129</v>
      </c>
      <c r="D114" s="88" t="s">
        <v>410</v>
      </c>
      <c r="E114" s="85" t="s">
        <v>613</v>
      </c>
      <c r="F114" s="22"/>
      <c r="G114" s="22"/>
      <c r="H114" s="22"/>
      <c r="I114" s="70"/>
      <c r="J114" s="17"/>
      <c r="K114" s="17"/>
    </row>
    <row r="115" spans="1:11" s="13" customFormat="1" hidden="1" x14ac:dyDescent="0.2">
      <c r="A115" s="3"/>
      <c r="B115" s="310"/>
      <c r="C115" s="90" t="s">
        <v>130</v>
      </c>
      <c r="D115" s="88" t="s">
        <v>411</v>
      </c>
      <c r="E115" s="85" t="s">
        <v>613</v>
      </c>
      <c r="F115" s="22"/>
      <c r="G115" s="22"/>
      <c r="H115" s="22"/>
      <c r="I115" s="70"/>
      <c r="J115" s="17"/>
      <c r="K115" s="17"/>
    </row>
    <row r="116" spans="1:11" s="13" customFormat="1" hidden="1" x14ac:dyDescent="0.2">
      <c r="A116" s="3"/>
      <c r="B116" s="310"/>
      <c r="C116" s="90" t="s">
        <v>131</v>
      </c>
      <c r="D116" s="88" t="s">
        <v>412</v>
      </c>
      <c r="E116" s="85" t="s">
        <v>614</v>
      </c>
      <c r="F116" s="22"/>
      <c r="G116" s="22"/>
      <c r="H116" s="22"/>
      <c r="I116" s="70"/>
      <c r="J116" s="17"/>
      <c r="K116" s="17"/>
    </row>
    <row r="117" spans="1:11" s="13" customFormat="1" hidden="1" x14ac:dyDescent="0.2">
      <c r="A117" s="3"/>
      <c r="B117" s="310"/>
      <c r="C117" s="90" t="s">
        <v>132</v>
      </c>
      <c r="D117" s="88" t="s">
        <v>413</v>
      </c>
      <c r="E117" s="85" t="s">
        <v>613</v>
      </c>
      <c r="F117" s="22"/>
      <c r="G117" s="22"/>
      <c r="H117" s="22"/>
      <c r="I117" s="70"/>
      <c r="J117" s="17"/>
      <c r="K117" s="17"/>
    </row>
    <row r="118" spans="1:11" s="13" customFormat="1" hidden="1" x14ac:dyDescent="0.2">
      <c r="A118" s="3"/>
      <c r="B118" s="310"/>
      <c r="C118" s="90" t="s">
        <v>133</v>
      </c>
      <c r="D118" s="88" t="s">
        <v>414</v>
      </c>
      <c r="E118" s="85" t="s">
        <v>615</v>
      </c>
      <c r="F118" s="22"/>
      <c r="G118" s="22"/>
      <c r="H118" s="22"/>
      <c r="I118" s="70"/>
      <c r="J118" s="17"/>
      <c r="K118" s="17"/>
    </row>
    <row r="119" spans="1:11" s="13" customFormat="1" hidden="1" x14ac:dyDescent="0.2">
      <c r="A119" s="3"/>
      <c r="B119" s="310"/>
      <c r="C119" s="90" t="s">
        <v>134</v>
      </c>
      <c r="D119" s="88" t="s">
        <v>415</v>
      </c>
      <c r="E119" s="85" t="s">
        <v>310</v>
      </c>
      <c r="F119" s="22"/>
      <c r="G119" s="22"/>
      <c r="H119" s="22"/>
      <c r="I119" s="70"/>
      <c r="J119" s="17"/>
      <c r="K119" s="17"/>
    </row>
    <row r="120" spans="1:11" s="13" customFormat="1" hidden="1" x14ac:dyDescent="0.2">
      <c r="A120" s="3"/>
      <c r="B120" s="310"/>
      <c r="C120" s="90" t="s">
        <v>135</v>
      </c>
      <c r="D120" s="88" t="s">
        <v>416</v>
      </c>
      <c r="E120" s="85" t="s">
        <v>612</v>
      </c>
      <c r="F120" s="22"/>
      <c r="G120" s="22"/>
      <c r="H120" s="22"/>
      <c r="I120" s="70"/>
      <c r="J120" s="17"/>
      <c r="K120" s="17"/>
    </row>
    <row r="121" spans="1:11" s="13" customFormat="1" hidden="1" x14ac:dyDescent="0.2">
      <c r="A121" s="3"/>
      <c r="B121" s="310"/>
      <c r="C121" s="90" t="s">
        <v>136</v>
      </c>
      <c r="D121" s="88" t="s">
        <v>417</v>
      </c>
      <c r="E121" s="85" t="s">
        <v>614</v>
      </c>
      <c r="F121" s="22"/>
      <c r="G121" s="22"/>
      <c r="H121" s="22"/>
      <c r="I121" s="70"/>
      <c r="J121" s="17"/>
      <c r="K121" s="17"/>
    </row>
    <row r="122" spans="1:11" s="13" customFormat="1" hidden="1" x14ac:dyDescent="0.2">
      <c r="A122" s="3"/>
      <c r="B122" s="310"/>
      <c r="C122" s="90" t="s">
        <v>137</v>
      </c>
      <c r="D122" s="88" t="s">
        <v>418</v>
      </c>
      <c r="E122" s="85" t="s">
        <v>615</v>
      </c>
      <c r="F122" s="22"/>
      <c r="G122" s="22"/>
      <c r="H122" s="22"/>
      <c r="I122" s="70"/>
      <c r="J122" s="17"/>
      <c r="K122" s="17"/>
    </row>
    <row r="123" spans="1:11" s="13" customFormat="1" hidden="1" x14ac:dyDescent="0.2">
      <c r="A123" s="3"/>
      <c r="B123" s="310"/>
      <c r="C123" s="90" t="s">
        <v>138</v>
      </c>
      <c r="D123" s="88" t="s">
        <v>419</v>
      </c>
      <c r="E123" s="85" t="s">
        <v>310</v>
      </c>
      <c r="F123" s="22"/>
      <c r="G123" s="22"/>
      <c r="H123" s="22"/>
      <c r="I123" s="70"/>
      <c r="J123" s="17"/>
      <c r="K123" s="17"/>
    </row>
    <row r="124" spans="1:11" s="13" customFormat="1" hidden="1" x14ac:dyDescent="0.2">
      <c r="A124" s="3"/>
      <c r="B124" s="310"/>
      <c r="C124" s="90" t="s">
        <v>139</v>
      </c>
      <c r="D124" s="88" t="s">
        <v>420</v>
      </c>
      <c r="E124" s="85" t="s">
        <v>613</v>
      </c>
      <c r="F124" s="22"/>
      <c r="G124" s="22"/>
      <c r="H124" s="22"/>
      <c r="I124" s="70"/>
      <c r="J124" s="17"/>
      <c r="K124" s="17"/>
    </row>
    <row r="125" spans="1:11" s="13" customFormat="1" hidden="1" x14ac:dyDescent="0.2">
      <c r="A125" s="3"/>
      <c r="B125" s="310"/>
      <c r="C125" s="90" t="s">
        <v>140</v>
      </c>
      <c r="D125" s="88" t="s">
        <v>421</v>
      </c>
      <c r="E125" s="85" t="s">
        <v>310</v>
      </c>
      <c r="F125" s="22"/>
      <c r="G125" s="22"/>
      <c r="H125" s="22"/>
      <c r="I125" s="70"/>
      <c r="J125" s="17"/>
      <c r="K125" s="17"/>
    </row>
    <row r="126" spans="1:11" s="13" customFormat="1" hidden="1" x14ac:dyDescent="0.2">
      <c r="A126" s="3"/>
      <c r="B126" s="310"/>
      <c r="C126" s="90" t="s">
        <v>141</v>
      </c>
      <c r="D126" s="88" t="s">
        <v>422</v>
      </c>
      <c r="E126" s="85" t="s">
        <v>615</v>
      </c>
      <c r="F126" s="22"/>
      <c r="G126" s="22"/>
      <c r="H126" s="22"/>
      <c r="I126" s="70"/>
      <c r="J126" s="17"/>
      <c r="K126" s="17"/>
    </row>
    <row r="127" spans="1:11" s="13" customFormat="1" hidden="1" x14ac:dyDescent="0.2">
      <c r="A127" s="3"/>
      <c r="B127" s="310"/>
      <c r="C127" s="90" t="s">
        <v>142</v>
      </c>
      <c r="D127" s="88" t="s">
        <v>423</v>
      </c>
      <c r="E127" s="85" t="s">
        <v>615</v>
      </c>
      <c r="F127" s="22"/>
      <c r="G127" s="22"/>
      <c r="H127" s="22"/>
      <c r="I127" s="70"/>
      <c r="J127" s="17"/>
      <c r="K127" s="17"/>
    </row>
    <row r="128" spans="1:11" s="13" customFormat="1" hidden="1" x14ac:dyDescent="0.2">
      <c r="A128" s="3"/>
      <c r="B128" s="310"/>
      <c r="C128" s="90" t="s">
        <v>143</v>
      </c>
      <c r="D128" s="88" t="s">
        <v>424</v>
      </c>
      <c r="E128" s="85" t="s">
        <v>615</v>
      </c>
      <c r="F128" s="22"/>
      <c r="G128" s="22"/>
      <c r="H128" s="22"/>
      <c r="I128" s="70"/>
      <c r="J128" s="17"/>
      <c r="K128" s="17"/>
    </row>
    <row r="129" spans="1:11" s="13" customFormat="1" hidden="1" x14ac:dyDescent="0.2">
      <c r="A129" s="3"/>
      <c r="B129" s="310"/>
      <c r="C129" s="90" t="s">
        <v>144</v>
      </c>
      <c r="D129" s="88" t="s">
        <v>425</v>
      </c>
      <c r="E129" s="85" t="s">
        <v>615</v>
      </c>
      <c r="F129" s="22"/>
      <c r="G129" s="22"/>
      <c r="H129" s="22"/>
      <c r="I129" s="70"/>
      <c r="J129" s="17"/>
      <c r="K129" s="17"/>
    </row>
    <row r="130" spans="1:11" s="13" customFormat="1" hidden="1" x14ac:dyDescent="0.2">
      <c r="A130" s="3"/>
      <c r="B130" s="310"/>
      <c r="C130" s="90" t="s">
        <v>145</v>
      </c>
      <c r="D130" s="88" t="s">
        <v>426</v>
      </c>
      <c r="E130" s="85" t="s">
        <v>615</v>
      </c>
      <c r="F130" s="22"/>
      <c r="G130" s="22"/>
      <c r="H130" s="22"/>
      <c r="I130" s="70"/>
      <c r="J130" s="17"/>
      <c r="K130" s="17"/>
    </row>
    <row r="131" spans="1:11" s="13" customFormat="1" hidden="1" x14ac:dyDescent="0.2">
      <c r="A131" s="3"/>
      <c r="B131" s="310"/>
      <c r="C131" s="90" t="s">
        <v>146</v>
      </c>
      <c r="D131" s="88" t="s">
        <v>427</v>
      </c>
      <c r="E131" s="85" t="s">
        <v>310</v>
      </c>
      <c r="F131" s="22"/>
      <c r="G131" s="22"/>
      <c r="H131" s="22"/>
      <c r="I131" s="70"/>
      <c r="J131" s="17"/>
      <c r="K131" s="17"/>
    </row>
    <row r="132" spans="1:11" s="13" customFormat="1" hidden="1" x14ac:dyDescent="0.2">
      <c r="A132" s="3"/>
      <c r="B132" s="310"/>
      <c r="C132" s="90" t="s">
        <v>147</v>
      </c>
      <c r="D132" s="88" t="s">
        <v>428</v>
      </c>
      <c r="E132" s="85" t="s">
        <v>613</v>
      </c>
      <c r="F132" s="22"/>
      <c r="G132" s="22"/>
      <c r="H132" s="22"/>
      <c r="I132" s="70"/>
      <c r="J132" s="17"/>
      <c r="K132" s="17"/>
    </row>
    <row r="133" spans="1:11" s="13" customFormat="1" hidden="1" x14ac:dyDescent="0.2">
      <c r="A133" s="3"/>
      <c r="B133" s="310"/>
      <c r="C133" s="90" t="s">
        <v>148</v>
      </c>
      <c r="D133" s="88" t="s">
        <v>429</v>
      </c>
      <c r="E133" s="85" t="s">
        <v>310</v>
      </c>
      <c r="F133" s="22"/>
      <c r="G133" s="22"/>
      <c r="H133" s="22"/>
      <c r="I133" s="70"/>
      <c r="J133" s="17"/>
      <c r="K133" s="17"/>
    </row>
    <row r="134" spans="1:11" s="13" customFormat="1" hidden="1" x14ac:dyDescent="0.2">
      <c r="A134" s="3"/>
      <c r="B134" s="310"/>
      <c r="C134" s="90" t="s">
        <v>149</v>
      </c>
      <c r="D134" s="88" t="s">
        <v>430</v>
      </c>
      <c r="E134" s="85" t="s">
        <v>613</v>
      </c>
      <c r="F134" s="22"/>
      <c r="G134" s="22"/>
      <c r="H134" s="22"/>
      <c r="I134" s="70"/>
      <c r="J134" s="17"/>
      <c r="K134" s="17"/>
    </row>
    <row r="135" spans="1:11" s="13" customFormat="1" hidden="1" x14ac:dyDescent="0.2">
      <c r="A135" s="3"/>
      <c r="B135" s="310"/>
      <c r="C135" s="90" t="s">
        <v>150</v>
      </c>
      <c r="D135" s="88" t="s">
        <v>431</v>
      </c>
      <c r="E135" s="85" t="s">
        <v>612</v>
      </c>
      <c r="F135" s="22"/>
      <c r="G135" s="22"/>
      <c r="H135" s="22"/>
      <c r="I135" s="70"/>
      <c r="J135" s="17"/>
      <c r="K135" s="17"/>
    </row>
    <row r="136" spans="1:11" s="13" customFormat="1" hidden="1" x14ac:dyDescent="0.2">
      <c r="A136" s="3"/>
      <c r="B136" s="310"/>
      <c r="C136" s="90" t="s">
        <v>151</v>
      </c>
      <c r="D136" s="88" t="s">
        <v>432</v>
      </c>
      <c r="E136" s="85" t="s">
        <v>310</v>
      </c>
      <c r="F136" s="22"/>
      <c r="G136" s="22"/>
      <c r="H136" s="22"/>
      <c r="I136" s="70"/>
      <c r="J136" s="17"/>
      <c r="K136" s="17"/>
    </row>
    <row r="137" spans="1:11" s="13" customFormat="1" hidden="1" x14ac:dyDescent="0.2">
      <c r="A137" s="3"/>
      <c r="B137" s="310"/>
      <c r="C137" s="90" t="s">
        <v>152</v>
      </c>
      <c r="D137" s="88" t="s">
        <v>433</v>
      </c>
      <c r="E137" s="85" t="s">
        <v>613</v>
      </c>
      <c r="F137" s="22"/>
      <c r="G137" s="22"/>
      <c r="H137" s="22"/>
      <c r="I137" s="70"/>
      <c r="J137" s="17"/>
      <c r="K137" s="17"/>
    </row>
    <row r="138" spans="1:11" s="13" customFormat="1" hidden="1" x14ac:dyDescent="0.2">
      <c r="A138" s="3"/>
      <c r="B138" s="310"/>
      <c r="C138" s="90" t="s">
        <v>153</v>
      </c>
      <c r="D138" s="88" t="s">
        <v>434</v>
      </c>
      <c r="E138" s="85" t="s">
        <v>614</v>
      </c>
      <c r="F138" s="22"/>
      <c r="G138" s="22"/>
      <c r="H138" s="22"/>
      <c r="I138" s="70"/>
      <c r="J138" s="17"/>
      <c r="K138" s="17"/>
    </row>
    <row r="139" spans="1:11" s="13" customFormat="1" hidden="1" x14ac:dyDescent="0.2">
      <c r="A139" s="3"/>
      <c r="B139" s="310"/>
      <c r="C139" s="90" t="s">
        <v>154</v>
      </c>
      <c r="D139" s="88" t="s">
        <v>435</v>
      </c>
      <c r="E139" s="85" t="s">
        <v>612</v>
      </c>
      <c r="F139" s="22"/>
      <c r="G139" s="22"/>
      <c r="H139" s="22"/>
      <c r="I139" s="70"/>
      <c r="J139" s="17"/>
      <c r="K139" s="17"/>
    </row>
    <row r="140" spans="1:11" s="13" customFormat="1" hidden="1" x14ac:dyDescent="0.2">
      <c r="A140" s="3"/>
      <c r="B140" s="310"/>
      <c r="C140" s="90" t="s">
        <v>30</v>
      </c>
      <c r="D140" s="88" t="s">
        <v>436</v>
      </c>
      <c r="E140" s="85" t="s">
        <v>612</v>
      </c>
      <c r="F140" s="22"/>
      <c r="G140" s="22"/>
      <c r="H140" s="22"/>
      <c r="I140" s="70"/>
      <c r="J140" s="17"/>
      <c r="K140" s="17"/>
    </row>
    <row r="141" spans="1:11" s="13" customFormat="1" hidden="1" x14ac:dyDescent="0.2">
      <c r="A141" s="3"/>
      <c r="B141" s="310"/>
      <c r="C141" s="90" t="s">
        <v>155</v>
      </c>
      <c r="D141" s="88" t="s">
        <v>437</v>
      </c>
      <c r="E141" s="85" t="s">
        <v>615</v>
      </c>
      <c r="F141" s="22"/>
      <c r="G141" s="22"/>
      <c r="H141" s="22"/>
      <c r="I141" s="70"/>
      <c r="J141" s="17"/>
      <c r="K141" s="17"/>
    </row>
    <row r="142" spans="1:11" s="13" customFormat="1" hidden="1" x14ac:dyDescent="0.2">
      <c r="A142" s="3"/>
      <c r="B142" s="310"/>
      <c r="C142" s="90" t="s">
        <v>156</v>
      </c>
      <c r="D142" s="88" t="s">
        <v>438</v>
      </c>
      <c r="E142" s="85" t="s">
        <v>615</v>
      </c>
      <c r="F142" s="22"/>
      <c r="G142" s="22"/>
      <c r="H142" s="22"/>
      <c r="I142" s="70"/>
      <c r="J142" s="17"/>
      <c r="K142" s="17"/>
    </row>
    <row r="143" spans="1:11" s="13" customFormat="1" hidden="1" x14ac:dyDescent="0.2">
      <c r="A143" s="3"/>
      <c r="B143" s="310"/>
      <c r="C143" s="90" t="s">
        <v>157</v>
      </c>
      <c r="D143" s="88" t="s">
        <v>439</v>
      </c>
      <c r="E143" s="85" t="s">
        <v>615</v>
      </c>
      <c r="F143" s="22"/>
      <c r="G143" s="22"/>
      <c r="H143" s="22"/>
      <c r="I143" s="70"/>
      <c r="J143" s="17"/>
      <c r="K143" s="17"/>
    </row>
    <row r="144" spans="1:11" s="13" customFormat="1" hidden="1" x14ac:dyDescent="0.2">
      <c r="A144" s="3"/>
      <c r="B144" s="310"/>
      <c r="C144" s="90" t="s">
        <v>158</v>
      </c>
      <c r="D144" s="88" t="s">
        <v>440</v>
      </c>
      <c r="E144" s="85" t="s">
        <v>310</v>
      </c>
      <c r="F144" s="22"/>
      <c r="G144" s="22"/>
      <c r="H144" s="22"/>
      <c r="I144" s="70"/>
      <c r="J144" s="17"/>
      <c r="K144" s="17"/>
    </row>
    <row r="145" spans="1:11" s="13" customFormat="1" hidden="1" x14ac:dyDescent="0.2">
      <c r="A145" s="3"/>
      <c r="B145" s="310"/>
      <c r="C145" s="90" t="s">
        <v>159</v>
      </c>
      <c r="D145" s="88" t="s">
        <v>441</v>
      </c>
      <c r="E145" s="85" t="s">
        <v>615</v>
      </c>
      <c r="F145" s="22"/>
      <c r="G145" s="22"/>
      <c r="H145" s="22"/>
      <c r="I145" s="70"/>
      <c r="J145" s="17"/>
      <c r="K145" s="17"/>
    </row>
    <row r="146" spans="1:11" s="13" customFormat="1" hidden="1" x14ac:dyDescent="0.2">
      <c r="A146" s="3"/>
      <c r="B146" s="310"/>
      <c r="C146" s="90" t="s">
        <v>160</v>
      </c>
      <c r="D146" s="88" t="s">
        <v>442</v>
      </c>
      <c r="E146" s="85" t="s">
        <v>613</v>
      </c>
      <c r="F146" s="22"/>
      <c r="G146" s="22"/>
      <c r="H146" s="22"/>
      <c r="I146" s="70"/>
      <c r="J146" s="17"/>
      <c r="K146" s="17"/>
    </row>
    <row r="147" spans="1:11" s="13" customFormat="1" hidden="1" x14ac:dyDescent="0.2">
      <c r="A147" s="3"/>
      <c r="B147" s="310"/>
      <c r="C147" s="90" t="s">
        <v>161</v>
      </c>
      <c r="D147" s="88" t="s">
        <v>443</v>
      </c>
      <c r="E147" s="85" t="s">
        <v>613</v>
      </c>
      <c r="F147" s="22"/>
      <c r="G147" s="22"/>
      <c r="H147" s="22"/>
      <c r="I147" s="70"/>
      <c r="J147" s="17"/>
      <c r="K147" s="17"/>
    </row>
    <row r="148" spans="1:11" s="13" customFormat="1" hidden="1" x14ac:dyDescent="0.2">
      <c r="A148" s="3"/>
      <c r="B148" s="310"/>
      <c r="C148" s="90" t="s">
        <v>162</v>
      </c>
      <c r="D148" s="88" t="s">
        <v>444</v>
      </c>
      <c r="E148" s="85" t="s">
        <v>614</v>
      </c>
      <c r="F148" s="22"/>
      <c r="G148" s="22"/>
      <c r="H148" s="22"/>
      <c r="I148" s="70"/>
      <c r="J148" s="17"/>
      <c r="K148" s="17"/>
    </row>
    <row r="149" spans="1:11" s="13" customFormat="1" hidden="1" x14ac:dyDescent="0.2">
      <c r="A149" s="3"/>
      <c r="B149" s="310"/>
      <c r="C149" s="90" t="s">
        <v>163</v>
      </c>
      <c r="D149" s="88" t="s">
        <v>445</v>
      </c>
      <c r="E149" s="85" t="s">
        <v>615</v>
      </c>
      <c r="F149" s="22"/>
      <c r="G149" s="22"/>
      <c r="H149" s="22"/>
      <c r="I149" s="70"/>
      <c r="J149" s="17"/>
      <c r="K149" s="17"/>
    </row>
    <row r="150" spans="1:11" s="13" customFormat="1" hidden="1" x14ac:dyDescent="0.2">
      <c r="A150" s="3"/>
      <c r="B150" s="310"/>
      <c r="C150" s="90" t="s">
        <v>164</v>
      </c>
      <c r="D150" s="88" t="s">
        <v>446</v>
      </c>
      <c r="E150" s="85" t="s">
        <v>613</v>
      </c>
      <c r="F150" s="22"/>
      <c r="G150" s="22"/>
      <c r="H150" s="22"/>
      <c r="I150" s="70"/>
      <c r="J150" s="17"/>
      <c r="K150" s="17"/>
    </row>
    <row r="151" spans="1:11" s="13" customFormat="1" hidden="1" x14ac:dyDescent="0.2">
      <c r="A151" s="3"/>
      <c r="B151" s="310"/>
      <c r="C151" s="90" t="s">
        <v>165</v>
      </c>
      <c r="D151" s="88" t="s">
        <v>447</v>
      </c>
      <c r="E151" s="85" t="s">
        <v>612</v>
      </c>
      <c r="F151" s="22"/>
      <c r="G151" s="22"/>
      <c r="H151" s="22"/>
      <c r="I151" s="70"/>
      <c r="J151" s="17"/>
      <c r="K151" s="17"/>
    </row>
    <row r="152" spans="1:11" s="13" customFormat="1" hidden="1" x14ac:dyDescent="0.2">
      <c r="A152" s="3"/>
      <c r="B152" s="310"/>
      <c r="C152" s="90" t="s">
        <v>166</v>
      </c>
      <c r="D152" s="88" t="s">
        <v>448</v>
      </c>
      <c r="E152" s="85" t="s">
        <v>612</v>
      </c>
      <c r="F152" s="22"/>
      <c r="G152" s="22"/>
      <c r="H152" s="22"/>
      <c r="I152" s="70"/>
      <c r="J152" s="17"/>
      <c r="K152" s="17"/>
    </row>
    <row r="153" spans="1:11" s="13" customFormat="1" hidden="1" x14ac:dyDescent="0.2">
      <c r="A153" s="3"/>
      <c r="B153" s="310"/>
      <c r="C153" s="90" t="s">
        <v>167</v>
      </c>
      <c r="D153" s="88" t="s">
        <v>449</v>
      </c>
      <c r="E153" s="85" t="s">
        <v>615</v>
      </c>
      <c r="F153" s="22"/>
      <c r="G153" s="22"/>
      <c r="H153" s="22"/>
      <c r="I153" s="70"/>
      <c r="J153" s="17"/>
      <c r="K153" s="17"/>
    </row>
    <row r="154" spans="1:11" s="13" customFormat="1" hidden="1" x14ac:dyDescent="0.2">
      <c r="A154" s="3"/>
      <c r="B154" s="310"/>
      <c r="C154" s="90" t="s">
        <v>168</v>
      </c>
      <c r="D154" s="88" t="s">
        <v>450</v>
      </c>
      <c r="E154" s="85" t="s">
        <v>310</v>
      </c>
      <c r="F154" s="22"/>
      <c r="G154" s="22"/>
      <c r="H154" s="22"/>
      <c r="I154" s="70"/>
      <c r="J154" s="17"/>
      <c r="K154" s="17"/>
    </row>
    <row r="155" spans="1:11" s="13" customFormat="1" hidden="1" x14ac:dyDescent="0.2">
      <c r="A155" s="3"/>
      <c r="B155" s="310"/>
      <c r="C155" s="90" t="s">
        <v>169</v>
      </c>
      <c r="D155" s="88" t="s">
        <v>451</v>
      </c>
      <c r="E155" s="85" t="s">
        <v>612</v>
      </c>
      <c r="F155" s="22"/>
      <c r="G155" s="22"/>
      <c r="H155" s="22"/>
      <c r="I155" s="70"/>
      <c r="J155" s="17"/>
      <c r="K155" s="17"/>
    </row>
    <row r="156" spans="1:11" s="13" customFormat="1" hidden="1" x14ac:dyDescent="0.2">
      <c r="A156" s="3"/>
      <c r="B156" s="310"/>
      <c r="C156" s="90" t="s">
        <v>170</v>
      </c>
      <c r="D156" s="88" t="s">
        <v>452</v>
      </c>
      <c r="E156" s="85" t="s">
        <v>614</v>
      </c>
      <c r="F156" s="22"/>
      <c r="G156" s="22"/>
      <c r="H156" s="22"/>
      <c r="I156" s="70"/>
      <c r="J156" s="17"/>
      <c r="K156" s="17"/>
    </row>
    <row r="157" spans="1:11" s="13" customFormat="1" hidden="1" x14ac:dyDescent="0.2">
      <c r="A157" s="3"/>
      <c r="B157" s="310"/>
      <c r="C157" s="90" t="s">
        <v>171</v>
      </c>
      <c r="D157" s="88" t="s">
        <v>453</v>
      </c>
      <c r="E157" s="85" t="s">
        <v>613</v>
      </c>
      <c r="F157" s="22"/>
      <c r="G157" s="22"/>
      <c r="H157" s="22"/>
      <c r="I157" s="70"/>
      <c r="J157" s="17"/>
      <c r="K157" s="17"/>
    </row>
    <row r="158" spans="1:11" s="13" customFormat="1" hidden="1" x14ac:dyDescent="0.2">
      <c r="A158" s="3"/>
      <c r="B158" s="310"/>
      <c r="C158" s="90" t="s">
        <v>172</v>
      </c>
      <c r="D158" s="88" t="s">
        <v>454</v>
      </c>
      <c r="E158" s="85" t="s">
        <v>615</v>
      </c>
      <c r="F158" s="22"/>
      <c r="G158" s="22"/>
      <c r="H158" s="22"/>
      <c r="I158" s="70"/>
      <c r="J158" s="17"/>
      <c r="K158" s="17"/>
    </row>
    <row r="159" spans="1:11" s="13" customFormat="1" hidden="1" x14ac:dyDescent="0.2">
      <c r="A159" s="3"/>
      <c r="B159" s="310"/>
      <c r="C159" s="90" t="s">
        <v>173</v>
      </c>
      <c r="D159" s="88" t="s">
        <v>455</v>
      </c>
      <c r="E159" s="85" t="s">
        <v>612</v>
      </c>
      <c r="F159" s="22"/>
      <c r="G159" s="22"/>
      <c r="H159" s="22"/>
      <c r="I159" s="70"/>
      <c r="J159" s="17"/>
      <c r="K159" s="17"/>
    </row>
    <row r="160" spans="1:11" s="13" customFormat="1" hidden="1" x14ac:dyDescent="0.2">
      <c r="A160" s="3"/>
      <c r="B160" s="310"/>
      <c r="C160" s="90" t="s">
        <v>174</v>
      </c>
      <c r="D160" s="88" t="s">
        <v>456</v>
      </c>
      <c r="E160" s="85" t="s">
        <v>612</v>
      </c>
      <c r="F160" s="22"/>
      <c r="G160" s="22"/>
      <c r="H160" s="22"/>
      <c r="I160" s="70"/>
      <c r="J160" s="17"/>
      <c r="K160" s="17"/>
    </row>
    <row r="161" spans="1:11" s="13" customFormat="1" hidden="1" x14ac:dyDescent="0.2">
      <c r="A161" s="3"/>
      <c r="B161" s="310"/>
      <c r="C161" s="90" t="s">
        <v>175</v>
      </c>
      <c r="D161" s="88" t="s">
        <v>457</v>
      </c>
      <c r="E161" s="85" t="s">
        <v>615</v>
      </c>
      <c r="F161" s="22"/>
      <c r="G161" s="22"/>
      <c r="H161" s="22"/>
      <c r="I161" s="70"/>
      <c r="J161" s="17"/>
      <c r="K161" s="17"/>
    </row>
    <row r="162" spans="1:11" s="13" customFormat="1" hidden="1" x14ac:dyDescent="0.2">
      <c r="A162" s="3"/>
      <c r="B162" s="310"/>
      <c r="C162" s="90" t="s">
        <v>176</v>
      </c>
      <c r="D162" s="88" t="s">
        <v>458</v>
      </c>
      <c r="E162" s="85" t="s">
        <v>615</v>
      </c>
      <c r="F162" s="22"/>
      <c r="G162" s="22"/>
      <c r="H162" s="22"/>
      <c r="I162" s="70"/>
      <c r="J162" s="17"/>
      <c r="K162" s="17"/>
    </row>
    <row r="163" spans="1:11" s="13" customFormat="1" hidden="1" x14ac:dyDescent="0.2">
      <c r="A163" s="3"/>
      <c r="B163" s="310"/>
      <c r="C163" s="90" t="s">
        <v>177</v>
      </c>
      <c r="D163" s="88" t="s">
        <v>459</v>
      </c>
      <c r="E163" s="85" t="s">
        <v>613</v>
      </c>
      <c r="F163" s="22"/>
      <c r="G163" s="22"/>
      <c r="H163" s="22"/>
      <c r="I163" s="70"/>
      <c r="J163" s="17"/>
      <c r="K163" s="17"/>
    </row>
    <row r="164" spans="1:11" s="13" customFormat="1" hidden="1" x14ac:dyDescent="0.2">
      <c r="A164" s="3"/>
      <c r="B164" s="310"/>
      <c r="C164" s="90" t="s">
        <v>178</v>
      </c>
      <c r="D164" s="88" t="s">
        <v>460</v>
      </c>
      <c r="E164" s="85" t="s">
        <v>614</v>
      </c>
      <c r="F164" s="22"/>
      <c r="G164" s="22"/>
      <c r="H164" s="22"/>
      <c r="I164" s="70"/>
      <c r="J164" s="17"/>
      <c r="K164" s="17"/>
    </row>
    <row r="165" spans="1:11" s="13" customFormat="1" hidden="1" x14ac:dyDescent="0.2">
      <c r="A165" s="3"/>
      <c r="B165" s="310"/>
      <c r="C165" s="90" t="s">
        <v>179</v>
      </c>
      <c r="D165" s="88" t="s">
        <v>461</v>
      </c>
      <c r="E165" s="85" t="s">
        <v>613</v>
      </c>
      <c r="F165" s="22"/>
      <c r="G165" s="22"/>
      <c r="H165" s="22"/>
      <c r="I165" s="70"/>
      <c r="J165" s="17"/>
      <c r="K165" s="17"/>
    </row>
    <row r="166" spans="1:11" s="13" customFormat="1" hidden="1" x14ac:dyDescent="0.2">
      <c r="A166" s="3"/>
      <c r="B166" s="310"/>
      <c r="C166" s="90" t="s">
        <v>180</v>
      </c>
      <c r="D166" s="88" t="s">
        <v>462</v>
      </c>
      <c r="E166" s="85" t="s">
        <v>615</v>
      </c>
      <c r="F166" s="22"/>
      <c r="G166" s="22"/>
      <c r="H166" s="22"/>
      <c r="I166" s="70"/>
      <c r="J166" s="17"/>
      <c r="K166" s="17"/>
    </row>
    <row r="167" spans="1:11" s="13" customFormat="1" hidden="1" x14ac:dyDescent="0.2">
      <c r="A167" s="2"/>
      <c r="B167" s="311"/>
      <c r="C167" s="90" t="s">
        <v>181</v>
      </c>
      <c r="D167" s="88" t="s">
        <v>463</v>
      </c>
      <c r="E167" s="85" t="s">
        <v>613</v>
      </c>
      <c r="F167" s="22"/>
      <c r="G167" s="22"/>
      <c r="H167" s="22"/>
      <c r="I167" s="70"/>
      <c r="J167" s="17"/>
      <c r="K167" s="17"/>
    </row>
    <row r="168" spans="1:11" s="13" customFormat="1" hidden="1" x14ac:dyDescent="0.2">
      <c r="A168" s="2"/>
      <c r="B168" s="311"/>
      <c r="C168" s="90" t="s">
        <v>182</v>
      </c>
      <c r="D168" s="88" t="s">
        <v>464</v>
      </c>
      <c r="E168" s="85" t="s">
        <v>310</v>
      </c>
      <c r="F168" s="22"/>
      <c r="G168" s="22"/>
      <c r="H168" s="22"/>
      <c r="I168" s="70"/>
      <c r="J168" s="17"/>
      <c r="K168" s="17"/>
    </row>
    <row r="169" spans="1:11" s="13" customFormat="1" hidden="1" x14ac:dyDescent="0.2">
      <c r="A169" s="2"/>
      <c r="B169" s="311"/>
      <c r="C169" s="90" t="s">
        <v>183</v>
      </c>
      <c r="D169" s="88" t="s">
        <v>465</v>
      </c>
      <c r="E169" s="85" t="s">
        <v>612</v>
      </c>
      <c r="F169" s="22"/>
      <c r="G169" s="22"/>
      <c r="H169" s="22"/>
      <c r="I169" s="70"/>
      <c r="J169" s="17"/>
      <c r="K169" s="17"/>
    </row>
    <row r="170" spans="1:11" s="13" customFormat="1" hidden="1" x14ac:dyDescent="0.2">
      <c r="A170" s="2"/>
      <c r="B170" s="311"/>
      <c r="C170" s="90" t="s">
        <v>184</v>
      </c>
      <c r="D170" s="88" t="s">
        <v>466</v>
      </c>
      <c r="E170" s="85" t="s">
        <v>310</v>
      </c>
      <c r="F170" s="22"/>
      <c r="G170" s="22"/>
      <c r="H170" s="22"/>
      <c r="I170" s="70"/>
      <c r="J170" s="17"/>
      <c r="K170" s="17"/>
    </row>
    <row r="171" spans="1:11" s="13" customFormat="1" hidden="1" x14ac:dyDescent="0.2">
      <c r="A171" s="2"/>
      <c r="B171" s="311"/>
      <c r="C171" s="90" t="s">
        <v>31</v>
      </c>
      <c r="D171" s="88" t="s">
        <v>467</v>
      </c>
      <c r="E171" s="85" t="s">
        <v>613</v>
      </c>
      <c r="F171" s="22"/>
      <c r="G171" s="22"/>
      <c r="H171" s="22"/>
      <c r="I171" s="70"/>
      <c r="J171" s="17"/>
      <c r="K171" s="17"/>
    </row>
    <row r="172" spans="1:11" s="13" customFormat="1" hidden="1" x14ac:dyDescent="0.2">
      <c r="A172" s="2"/>
      <c r="B172" s="311"/>
      <c r="C172" s="90" t="s">
        <v>185</v>
      </c>
      <c r="D172" s="88" t="s">
        <v>468</v>
      </c>
      <c r="E172" s="85" t="s">
        <v>310</v>
      </c>
      <c r="F172" s="22"/>
      <c r="G172" s="22"/>
      <c r="H172" s="22"/>
      <c r="I172" s="70"/>
      <c r="J172" s="17"/>
      <c r="K172" s="17"/>
    </row>
    <row r="173" spans="1:11" s="13" customFormat="1" hidden="1" x14ac:dyDescent="0.2">
      <c r="A173" s="2"/>
      <c r="B173" s="311"/>
      <c r="C173" s="90" t="s">
        <v>186</v>
      </c>
      <c r="D173" s="88" t="s">
        <v>469</v>
      </c>
      <c r="E173" s="85" t="s">
        <v>613</v>
      </c>
      <c r="F173" s="22"/>
      <c r="G173" s="22"/>
      <c r="H173" s="22"/>
      <c r="I173" s="70"/>
      <c r="J173" s="17"/>
      <c r="K173" s="17"/>
    </row>
    <row r="174" spans="1:11" s="13" customFormat="1" hidden="1" x14ac:dyDescent="0.2">
      <c r="A174" s="2"/>
      <c r="B174" s="311"/>
      <c r="C174" s="90" t="s">
        <v>187</v>
      </c>
      <c r="D174" s="88" t="s">
        <v>470</v>
      </c>
      <c r="E174" s="85" t="s">
        <v>612</v>
      </c>
      <c r="F174" s="22"/>
      <c r="G174" s="22"/>
      <c r="H174" s="22"/>
      <c r="I174" s="70"/>
      <c r="J174" s="17"/>
      <c r="K174" s="17"/>
    </row>
    <row r="175" spans="1:11" s="13" customFormat="1" hidden="1" x14ac:dyDescent="0.2">
      <c r="A175" s="2"/>
      <c r="B175" s="311"/>
      <c r="C175" s="90" t="s">
        <v>188</v>
      </c>
      <c r="D175" s="88" t="s">
        <v>471</v>
      </c>
      <c r="E175" s="85" t="s">
        <v>612</v>
      </c>
      <c r="F175" s="22"/>
      <c r="G175" s="22"/>
      <c r="H175" s="22"/>
      <c r="I175" s="70"/>
      <c r="J175" s="17"/>
      <c r="K175" s="17"/>
    </row>
    <row r="176" spans="1:11" s="13" customFormat="1" hidden="1" x14ac:dyDescent="0.2">
      <c r="A176" s="2"/>
      <c r="B176" s="311"/>
      <c r="C176" s="90" t="s">
        <v>189</v>
      </c>
      <c r="D176" s="88" t="s">
        <v>472</v>
      </c>
      <c r="E176" s="85" t="s">
        <v>614</v>
      </c>
      <c r="F176" s="22"/>
      <c r="G176" s="22"/>
      <c r="H176" s="22"/>
      <c r="I176" s="70"/>
      <c r="J176" s="17"/>
      <c r="K176" s="17"/>
    </row>
    <row r="177" spans="1:11" s="13" customFormat="1" hidden="1" x14ac:dyDescent="0.2">
      <c r="A177" s="2"/>
      <c r="B177" s="311"/>
      <c r="C177" s="90" t="s">
        <v>190</v>
      </c>
      <c r="D177" s="88" t="s">
        <v>473</v>
      </c>
      <c r="E177" s="85" t="s">
        <v>613</v>
      </c>
      <c r="F177" s="22"/>
      <c r="G177" s="22"/>
      <c r="H177" s="22"/>
      <c r="I177" s="70"/>
      <c r="J177" s="17"/>
      <c r="K177" s="17"/>
    </row>
    <row r="178" spans="1:11" s="13" customFormat="1" hidden="1" x14ac:dyDescent="0.2">
      <c r="A178" s="2"/>
      <c r="B178" s="311"/>
      <c r="C178" s="90" t="s">
        <v>191</v>
      </c>
      <c r="D178" s="88" t="s">
        <v>474</v>
      </c>
      <c r="E178" s="85" t="s">
        <v>615</v>
      </c>
      <c r="F178" s="22"/>
      <c r="G178" s="22"/>
      <c r="H178" s="22"/>
      <c r="I178" s="70"/>
      <c r="J178" s="17"/>
      <c r="K178" s="17"/>
    </row>
    <row r="179" spans="1:11" s="13" customFormat="1" hidden="1" x14ac:dyDescent="0.2">
      <c r="A179" s="2"/>
      <c r="B179" s="311"/>
      <c r="C179" s="90" t="s">
        <v>192</v>
      </c>
      <c r="D179" s="88" t="s">
        <v>475</v>
      </c>
      <c r="E179" s="85" t="s">
        <v>612</v>
      </c>
      <c r="F179" s="22"/>
      <c r="G179" s="22"/>
      <c r="H179" s="22"/>
      <c r="I179" s="70"/>
      <c r="J179" s="17"/>
      <c r="K179" s="17"/>
    </row>
    <row r="180" spans="1:11" s="13" customFormat="1" hidden="1" x14ac:dyDescent="0.2">
      <c r="A180" s="2"/>
      <c r="B180" s="311"/>
      <c r="C180" s="90" t="s">
        <v>193</v>
      </c>
      <c r="D180" s="88" t="s">
        <v>476</v>
      </c>
      <c r="E180" s="85" t="s">
        <v>613</v>
      </c>
      <c r="F180" s="22"/>
      <c r="G180" s="22"/>
      <c r="H180" s="22"/>
      <c r="I180" s="70"/>
      <c r="J180" s="17"/>
      <c r="K180" s="17"/>
    </row>
    <row r="181" spans="1:11" s="13" customFormat="1" hidden="1" x14ac:dyDescent="0.2">
      <c r="A181" s="2"/>
      <c r="B181" s="311"/>
      <c r="C181" s="90" t="s">
        <v>194</v>
      </c>
      <c r="D181" s="88" t="s">
        <v>477</v>
      </c>
      <c r="E181" s="85" t="s">
        <v>614</v>
      </c>
      <c r="F181" s="22"/>
      <c r="G181" s="22"/>
      <c r="H181" s="22"/>
      <c r="I181" s="70"/>
      <c r="J181" s="17"/>
      <c r="K181" s="17"/>
    </row>
    <row r="182" spans="1:11" s="13" customFormat="1" hidden="1" x14ac:dyDescent="0.2">
      <c r="A182" s="2"/>
      <c r="B182" s="311"/>
      <c r="C182" s="90" t="s">
        <v>195</v>
      </c>
      <c r="D182" s="88" t="s">
        <v>478</v>
      </c>
      <c r="E182" s="85" t="s">
        <v>612</v>
      </c>
      <c r="F182" s="22"/>
      <c r="G182" s="22"/>
      <c r="H182" s="22"/>
      <c r="I182" s="70"/>
      <c r="J182" s="17"/>
      <c r="K182" s="17"/>
    </row>
    <row r="183" spans="1:11" s="13" customFormat="1" hidden="1" x14ac:dyDescent="0.2">
      <c r="A183" s="2"/>
      <c r="B183" s="311"/>
      <c r="C183" s="90" t="s">
        <v>196</v>
      </c>
      <c r="D183" s="88" t="s">
        <v>479</v>
      </c>
      <c r="E183" s="85" t="s">
        <v>614</v>
      </c>
      <c r="F183" s="22"/>
      <c r="G183" s="22"/>
      <c r="H183" s="22"/>
      <c r="I183" s="70"/>
      <c r="J183" s="17"/>
      <c r="K183" s="17"/>
    </row>
    <row r="184" spans="1:11" s="13" customFormat="1" hidden="1" x14ac:dyDescent="0.2">
      <c r="A184" s="2"/>
      <c r="B184" s="311"/>
      <c r="C184" s="90" t="s">
        <v>197</v>
      </c>
      <c r="D184" s="88" t="s">
        <v>480</v>
      </c>
      <c r="E184" s="85" t="s">
        <v>614</v>
      </c>
      <c r="F184" s="22"/>
      <c r="G184" s="22"/>
      <c r="H184" s="22"/>
      <c r="I184" s="70"/>
      <c r="J184" s="17"/>
      <c r="K184" s="17"/>
    </row>
    <row r="185" spans="1:11" s="13" customFormat="1" hidden="1" x14ac:dyDescent="0.2">
      <c r="A185" s="2"/>
      <c r="B185" s="311"/>
      <c r="C185" s="90" t="s">
        <v>198</v>
      </c>
      <c r="D185" s="88" t="s">
        <v>481</v>
      </c>
      <c r="E185" s="85" t="s">
        <v>613</v>
      </c>
      <c r="F185" s="22"/>
      <c r="G185" s="22"/>
      <c r="H185" s="22"/>
      <c r="I185" s="70"/>
      <c r="J185" s="17"/>
      <c r="K185" s="17"/>
    </row>
    <row r="186" spans="1:11" s="13" customFormat="1" hidden="1" x14ac:dyDescent="0.2">
      <c r="A186" s="2"/>
      <c r="B186" s="311"/>
      <c r="C186" s="90" t="s">
        <v>199</v>
      </c>
      <c r="D186" s="88" t="s">
        <v>482</v>
      </c>
      <c r="E186" s="85" t="s">
        <v>612</v>
      </c>
      <c r="F186" s="22"/>
      <c r="G186" s="22"/>
      <c r="H186" s="22"/>
      <c r="I186" s="70"/>
      <c r="J186" s="17"/>
      <c r="K186" s="17"/>
    </row>
    <row r="187" spans="1:11" s="13" customFormat="1" hidden="1" x14ac:dyDescent="0.2">
      <c r="A187" s="2"/>
      <c r="B187" s="311"/>
      <c r="C187" s="90" t="s">
        <v>200</v>
      </c>
      <c r="D187" s="88" t="s">
        <v>483</v>
      </c>
      <c r="E187" s="85" t="s">
        <v>310</v>
      </c>
      <c r="F187" s="22"/>
      <c r="G187" s="22"/>
      <c r="H187" s="22"/>
      <c r="I187" s="70"/>
      <c r="J187" s="17"/>
      <c r="K187" s="17"/>
    </row>
    <row r="188" spans="1:11" s="13" customFormat="1" hidden="1" x14ac:dyDescent="0.2">
      <c r="A188" s="2"/>
      <c r="B188" s="311"/>
      <c r="C188" s="90" t="s">
        <v>201</v>
      </c>
      <c r="D188" s="88" t="s">
        <v>484</v>
      </c>
      <c r="E188" s="85" t="s">
        <v>310</v>
      </c>
      <c r="F188" s="22"/>
      <c r="G188" s="22"/>
      <c r="H188" s="22"/>
      <c r="I188" s="70"/>
      <c r="J188" s="17"/>
      <c r="K188" s="17"/>
    </row>
    <row r="189" spans="1:11" s="13" customFormat="1" hidden="1" x14ac:dyDescent="0.2">
      <c r="A189" s="2"/>
      <c r="B189" s="311"/>
      <c r="C189" s="90" t="s">
        <v>202</v>
      </c>
      <c r="D189" s="88" t="s">
        <v>485</v>
      </c>
      <c r="E189" s="85" t="s">
        <v>310</v>
      </c>
      <c r="F189" s="22"/>
      <c r="G189" s="22"/>
      <c r="H189" s="22"/>
      <c r="I189" s="70"/>
      <c r="J189" s="17"/>
      <c r="K189" s="17"/>
    </row>
    <row r="190" spans="1:11" s="13" customFormat="1" hidden="1" x14ac:dyDescent="0.2">
      <c r="A190" s="2"/>
      <c r="B190" s="311"/>
      <c r="C190" s="90" t="s">
        <v>203</v>
      </c>
      <c r="D190" s="88" t="s">
        <v>486</v>
      </c>
      <c r="E190" s="85" t="s">
        <v>614</v>
      </c>
      <c r="F190" s="22"/>
      <c r="G190" s="22"/>
      <c r="H190" s="22"/>
      <c r="I190" s="70"/>
      <c r="J190" s="17"/>
      <c r="K190" s="17"/>
    </row>
    <row r="191" spans="1:11" s="13" customFormat="1" hidden="1" x14ac:dyDescent="0.2">
      <c r="A191" s="2"/>
      <c r="B191" s="311"/>
      <c r="C191" s="90" t="s">
        <v>204</v>
      </c>
      <c r="D191" s="88" t="s">
        <v>487</v>
      </c>
      <c r="E191" s="85" t="s">
        <v>613</v>
      </c>
      <c r="F191" s="22"/>
      <c r="G191" s="22"/>
      <c r="H191" s="22"/>
      <c r="I191" s="70"/>
      <c r="J191" s="17"/>
      <c r="K191" s="17"/>
    </row>
    <row r="192" spans="1:11" s="13" customFormat="1" hidden="1" x14ac:dyDescent="0.2">
      <c r="A192" s="2"/>
      <c r="B192" s="311"/>
      <c r="C192" s="90" t="s">
        <v>205</v>
      </c>
      <c r="D192" s="88" t="s">
        <v>488</v>
      </c>
      <c r="E192" s="85" t="s">
        <v>612</v>
      </c>
      <c r="F192" s="22"/>
      <c r="G192" s="22"/>
      <c r="H192" s="22"/>
      <c r="I192" s="70"/>
      <c r="J192" s="17"/>
      <c r="K192" s="17"/>
    </row>
    <row r="193" spans="1:11" s="13" customFormat="1" hidden="1" x14ac:dyDescent="0.2">
      <c r="A193" s="2"/>
      <c r="B193" s="311"/>
      <c r="C193" s="90" t="s">
        <v>206</v>
      </c>
      <c r="D193" s="88" t="s">
        <v>489</v>
      </c>
      <c r="E193" s="85" t="s">
        <v>615</v>
      </c>
      <c r="F193" s="22"/>
      <c r="G193" s="22"/>
      <c r="H193" s="22"/>
      <c r="I193" s="70"/>
      <c r="J193" s="17"/>
      <c r="K193" s="17"/>
    </row>
    <row r="194" spans="1:11" s="13" customFormat="1" hidden="1" x14ac:dyDescent="0.2">
      <c r="A194" s="2"/>
      <c r="B194" s="311"/>
      <c r="C194" s="90" t="s">
        <v>207</v>
      </c>
      <c r="D194" s="88" t="s">
        <v>490</v>
      </c>
      <c r="E194" s="85" t="s">
        <v>613</v>
      </c>
      <c r="F194" s="22"/>
      <c r="G194" s="22"/>
      <c r="H194" s="22"/>
      <c r="I194" s="70"/>
      <c r="J194" s="17"/>
      <c r="K194" s="17"/>
    </row>
    <row r="195" spans="1:11" s="13" customFormat="1" hidden="1" x14ac:dyDescent="0.2">
      <c r="A195" s="2"/>
      <c r="B195" s="311"/>
      <c r="C195" s="90" t="s">
        <v>208</v>
      </c>
      <c r="D195" s="88" t="s">
        <v>491</v>
      </c>
      <c r="E195" s="85" t="s">
        <v>612</v>
      </c>
      <c r="F195" s="22"/>
      <c r="G195" s="22"/>
      <c r="H195" s="22"/>
      <c r="I195" s="70"/>
      <c r="J195" s="17"/>
      <c r="K195" s="17"/>
    </row>
    <row r="196" spans="1:11" s="13" customFormat="1" hidden="1" x14ac:dyDescent="0.2">
      <c r="A196" s="2"/>
      <c r="B196" s="311"/>
      <c r="C196" s="90" t="s">
        <v>209</v>
      </c>
      <c r="D196" s="88" t="s">
        <v>492</v>
      </c>
      <c r="E196" s="85" t="s">
        <v>310</v>
      </c>
      <c r="F196" s="22"/>
      <c r="G196" s="22"/>
      <c r="H196" s="22"/>
      <c r="I196" s="70"/>
      <c r="J196" s="17"/>
      <c r="K196" s="17"/>
    </row>
    <row r="197" spans="1:11" s="13" customFormat="1" hidden="1" x14ac:dyDescent="0.2">
      <c r="A197" s="2"/>
      <c r="B197" s="311"/>
      <c r="C197" s="90" t="s">
        <v>210</v>
      </c>
      <c r="D197" s="88" t="s">
        <v>493</v>
      </c>
      <c r="E197" s="85" t="s">
        <v>615</v>
      </c>
      <c r="F197" s="22"/>
      <c r="G197" s="22"/>
      <c r="H197" s="22"/>
      <c r="I197" s="70"/>
      <c r="J197" s="17"/>
      <c r="K197" s="17"/>
    </row>
    <row r="198" spans="1:11" s="13" customFormat="1" hidden="1" x14ac:dyDescent="0.2">
      <c r="A198" s="2"/>
      <c r="B198" s="311"/>
      <c r="C198" s="90" t="s">
        <v>211</v>
      </c>
      <c r="D198" s="88" t="s">
        <v>494</v>
      </c>
      <c r="E198" s="85" t="s">
        <v>615</v>
      </c>
      <c r="F198" s="22"/>
      <c r="G198" s="22"/>
      <c r="H198" s="22"/>
      <c r="I198" s="70"/>
      <c r="J198" s="17"/>
      <c r="K198" s="17"/>
    </row>
    <row r="199" spans="1:11" s="13" customFormat="1" hidden="1" x14ac:dyDescent="0.2">
      <c r="A199" s="2"/>
      <c r="B199" s="311"/>
      <c r="C199" s="90" t="s">
        <v>212</v>
      </c>
      <c r="D199" s="88" t="s">
        <v>495</v>
      </c>
      <c r="E199" s="85" t="s">
        <v>615</v>
      </c>
      <c r="F199" s="22"/>
      <c r="G199" s="22"/>
      <c r="H199" s="22"/>
      <c r="I199" s="70"/>
      <c r="J199" s="17"/>
      <c r="K199" s="17"/>
    </row>
    <row r="200" spans="1:11" s="13" customFormat="1" hidden="1" x14ac:dyDescent="0.2">
      <c r="A200" s="2"/>
      <c r="B200" s="311"/>
      <c r="C200" s="90" t="s">
        <v>213</v>
      </c>
      <c r="D200" s="88" t="s">
        <v>496</v>
      </c>
      <c r="E200" s="85" t="s">
        <v>612</v>
      </c>
      <c r="F200" s="22"/>
      <c r="G200" s="22"/>
      <c r="H200" s="22"/>
      <c r="I200" s="70"/>
      <c r="J200" s="17"/>
      <c r="K200" s="17"/>
    </row>
    <row r="201" spans="1:11" s="13" customFormat="1" hidden="1" x14ac:dyDescent="0.2">
      <c r="A201" s="2"/>
      <c r="B201" s="311"/>
      <c r="C201" s="90" t="s">
        <v>214</v>
      </c>
      <c r="D201" s="88" t="s">
        <v>497</v>
      </c>
      <c r="E201" s="85" t="s">
        <v>310</v>
      </c>
      <c r="F201" s="22"/>
      <c r="G201" s="22"/>
      <c r="H201" s="22"/>
      <c r="I201" s="70"/>
      <c r="J201" s="17"/>
      <c r="K201" s="17"/>
    </row>
    <row r="202" spans="1:11" s="13" customFormat="1" hidden="1" x14ac:dyDescent="0.2">
      <c r="A202" s="2"/>
      <c r="B202" s="311"/>
      <c r="C202" s="90" t="s">
        <v>215</v>
      </c>
      <c r="D202" s="88" t="s">
        <v>498</v>
      </c>
      <c r="E202" s="85" t="s">
        <v>615</v>
      </c>
      <c r="F202" s="22"/>
      <c r="G202" s="22"/>
      <c r="H202" s="22"/>
      <c r="I202" s="70"/>
      <c r="J202" s="17"/>
      <c r="K202" s="17"/>
    </row>
    <row r="203" spans="1:11" s="13" customFormat="1" hidden="1" x14ac:dyDescent="0.2">
      <c r="A203" s="2"/>
      <c r="B203" s="311"/>
      <c r="C203" s="90" t="s">
        <v>216</v>
      </c>
      <c r="D203" s="88" t="s">
        <v>499</v>
      </c>
      <c r="E203" s="85" t="s">
        <v>310</v>
      </c>
      <c r="F203" s="22"/>
      <c r="G203" s="22"/>
      <c r="H203" s="22"/>
      <c r="I203" s="70"/>
      <c r="J203" s="17"/>
      <c r="K203" s="17"/>
    </row>
    <row r="204" spans="1:11" s="13" customFormat="1" hidden="1" x14ac:dyDescent="0.2">
      <c r="A204" s="2"/>
      <c r="B204" s="311"/>
      <c r="C204" s="93" t="s">
        <v>217</v>
      </c>
      <c r="D204" s="88" t="s">
        <v>500</v>
      </c>
      <c r="E204" s="85" t="s">
        <v>612</v>
      </c>
      <c r="F204" s="22"/>
      <c r="G204" s="22"/>
      <c r="H204" s="22"/>
      <c r="I204" s="70"/>
      <c r="J204" s="17"/>
      <c r="K204" s="17"/>
    </row>
    <row r="205" spans="1:11" s="13" customFormat="1" hidden="1" x14ac:dyDescent="0.2">
      <c r="A205" s="2"/>
      <c r="B205" s="311"/>
      <c r="C205" s="90" t="s">
        <v>218</v>
      </c>
      <c r="D205" s="88" t="s">
        <v>501</v>
      </c>
      <c r="E205" s="85" t="s">
        <v>614</v>
      </c>
      <c r="F205" s="22"/>
      <c r="G205" s="22"/>
      <c r="H205" s="22"/>
      <c r="I205" s="70"/>
      <c r="J205" s="17"/>
      <c r="K205" s="17"/>
    </row>
    <row r="206" spans="1:11" s="13" customFormat="1" hidden="1" x14ac:dyDescent="0.2">
      <c r="A206" s="2"/>
      <c r="B206" s="311"/>
      <c r="C206" s="90" t="s">
        <v>219</v>
      </c>
      <c r="D206" s="88" t="s">
        <v>502</v>
      </c>
      <c r="E206" s="85" t="s">
        <v>612</v>
      </c>
      <c r="F206" s="22"/>
      <c r="G206" s="22"/>
      <c r="H206" s="22"/>
      <c r="I206" s="70"/>
      <c r="J206" s="17"/>
      <c r="K206" s="17"/>
    </row>
    <row r="207" spans="1:11" s="13" customFormat="1" hidden="1" x14ac:dyDescent="0.2">
      <c r="A207" s="2"/>
      <c r="B207" s="311"/>
      <c r="C207" s="90" t="s">
        <v>220</v>
      </c>
      <c r="D207" s="88" t="s">
        <v>503</v>
      </c>
      <c r="E207" s="85" t="s">
        <v>310</v>
      </c>
      <c r="F207" s="22"/>
      <c r="G207" s="22"/>
      <c r="H207" s="22"/>
      <c r="I207" s="70"/>
      <c r="J207" s="17"/>
      <c r="K207" s="17"/>
    </row>
    <row r="208" spans="1:11" s="13" customFormat="1" hidden="1" x14ac:dyDescent="0.2">
      <c r="A208" s="2"/>
      <c r="B208" s="311"/>
      <c r="C208" s="90" t="s">
        <v>221</v>
      </c>
      <c r="D208" s="88" t="s">
        <v>504</v>
      </c>
      <c r="E208" s="85" t="s">
        <v>614</v>
      </c>
      <c r="F208" s="22"/>
      <c r="G208" s="22"/>
      <c r="H208" s="22"/>
      <c r="I208" s="70"/>
      <c r="J208" s="17"/>
      <c r="K208" s="17"/>
    </row>
    <row r="209" spans="1:11" s="13" customFormat="1" hidden="1" x14ac:dyDescent="0.2">
      <c r="A209" s="2"/>
      <c r="B209" s="311"/>
      <c r="C209" s="90" t="s">
        <v>222</v>
      </c>
      <c r="D209" s="88" t="s">
        <v>505</v>
      </c>
      <c r="E209" s="85" t="s">
        <v>615</v>
      </c>
      <c r="F209" s="22"/>
      <c r="G209" s="22"/>
      <c r="H209" s="22"/>
      <c r="I209" s="70"/>
      <c r="J209" s="17"/>
      <c r="K209" s="17"/>
    </row>
    <row r="210" spans="1:11" s="13" customFormat="1" hidden="1" x14ac:dyDescent="0.2">
      <c r="A210" s="2"/>
      <c r="B210" s="311"/>
      <c r="C210" s="90" t="s">
        <v>223</v>
      </c>
      <c r="D210" s="88" t="s">
        <v>506</v>
      </c>
      <c r="E210" s="85" t="s">
        <v>310</v>
      </c>
      <c r="F210" s="22"/>
      <c r="G210" s="22"/>
      <c r="H210" s="22"/>
      <c r="I210" s="70"/>
      <c r="J210" s="17"/>
      <c r="K210" s="17"/>
    </row>
    <row r="211" spans="1:11" s="13" customFormat="1" hidden="1" x14ac:dyDescent="0.2">
      <c r="A211" s="2"/>
      <c r="B211" s="311"/>
      <c r="C211" s="90" t="s">
        <v>224</v>
      </c>
      <c r="D211" s="88" t="s">
        <v>507</v>
      </c>
      <c r="E211" s="85" t="s">
        <v>612</v>
      </c>
      <c r="F211" s="22"/>
      <c r="G211" s="22"/>
      <c r="H211" s="22"/>
      <c r="I211" s="70"/>
      <c r="J211" s="17"/>
      <c r="K211" s="17"/>
    </row>
    <row r="212" spans="1:11" s="13" customFormat="1" hidden="1" x14ac:dyDescent="0.2">
      <c r="A212" s="2"/>
      <c r="B212" s="311"/>
      <c r="C212" s="90" t="s">
        <v>225</v>
      </c>
      <c r="D212" s="88" t="s">
        <v>508</v>
      </c>
      <c r="E212" s="85" t="s">
        <v>310</v>
      </c>
      <c r="F212" s="22"/>
      <c r="G212" s="22"/>
      <c r="H212" s="22"/>
      <c r="I212" s="70"/>
      <c r="J212" s="17"/>
      <c r="K212" s="17"/>
    </row>
    <row r="213" spans="1:11" s="13" customFormat="1" hidden="1" x14ac:dyDescent="0.2">
      <c r="A213" s="2"/>
      <c r="B213" s="311"/>
      <c r="C213" s="90" t="s">
        <v>226</v>
      </c>
      <c r="D213" s="88" t="s">
        <v>509</v>
      </c>
      <c r="E213" s="85" t="s">
        <v>615</v>
      </c>
      <c r="F213" s="22"/>
      <c r="G213" s="22"/>
      <c r="H213" s="22"/>
      <c r="I213" s="70"/>
      <c r="J213" s="17"/>
      <c r="K213" s="17"/>
    </row>
    <row r="214" spans="1:11" s="13" customFormat="1" hidden="1" x14ac:dyDescent="0.2">
      <c r="A214" s="2"/>
      <c r="B214" s="311"/>
      <c r="C214" s="90" t="s">
        <v>227</v>
      </c>
      <c r="D214" s="88" t="s">
        <v>510</v>
      </c>
      <c r="E214" s="85" t="s">
        <v>612</v>
      </c>
      <c r="F214" s="22"/>
      <c r="G214" s="22"/>
      <c r="H214" s="22"/>
      <c r="I214" s="70"/>
      <c r="J214" s="17"/>
      <c r="K214" s="17"/>
    </row>
    <row r="215" spans="1:11" s="13" customFormat="1" hidden="1" x14ac:dyDescent="0.2">
      <c r="A215" s="2"/>
      <c r="B215" s="311"/>
      <c r="C215" s="90" t="s">
        <v>228</v>
      </c>
      <c r="D215" s="88" t="s">
        <v>511</v>
      </c>
      <c r="E215" s="85" t="s">
        <v>615</v>
      </c>
      <c r="F215" s="22"/>
      <c r="G215" s="22"/>
      <c r="H215" s="22"/>
      <c r="I215" s="70"/>
      <c r="J215" s="17"/>
      <c r="K215" s="17"/>
    </row>
    <row r="216" spans="1:11" s="13" customFormat="1" hidden="1" x14ac:dyDescent="0.2">
      <c r="A216" s="2"/>
      <c r="B216" s="311"/>
      <c r="C216" s="90" t="s">
        <v>229</v>
      </c>
      <c r="D216" s="88" t="s">
        <v>512</v>
      </c>
      <c r="E216" s="85" t="s">
        <v>615</v>
      </c>
      <c r="F216" s="22"/>
      <c r="G216" s="22"/>
      <c r="H216" s="22"/>
      <c r="I216" s="70"/>
      <c r="J216" s="17"/>
      <c r="K216" s="17"/>
    </row>
    <row r="217" spans="1:11" s="13" customFormat="1" hidden="1" x14ac:dyDescent="0.2">
      <c r="A217" s="2"/>
      <c r="B217" s="311"/>
      <c r="C217" s="90" t="s">
        <v>230</v>
      </c>
      <c r="D217" s="88" t="s">
        <v>513</v>
      </c>
      <c r="E217" s="85" t="s">
        <v>614</v>
      </c>
      <c r="F217" s="22"/>
      <c r="G217" s="22"/>
      <c r="H217" s="22"/>
      <c r="I217" s="70"/>
      <c r="J217" s="17"/>
      <c r="K217" s="17"/>
    </row>
    <row r="218" spans="1:11" s="13" customFormat="1" hidden="1" x14ac:dyDescent="0.2">
      <c r="A218" s="2"/>
      <c r="B218" s="311"/>
      <c r="C218" s="90" t="s">
        <v>231</v>
      </c>
      <c r="D218" s="88" t="s">
        <v>514</v>
      </c>
      <c r="E218" s="85" t="s">
        <v>613</v>
      </c>
      <c r="F218" s="22"/>
      <c r="G218" s="22"/>
      <c r="H218" s="22"/>
      <c r="I218" s="70"/>
      <c r="J218" s="17"/>
      <c r="K218" s="17"/>
    </row>
    <row r="219" spans="1:11" s="13" customFormat="1" hidden="1" x14ac:dyDescent="0.2">
      <c r="A219" s="2"/>
      <c r="B219" s="311"/>
      <c r="C219" s="90" t="s">
        <v>232</v>
      </c>
      <c r="D219" s="88" t="s">
        <v>515</v>
      </c>
      <c r="E219" s="85" t="s">
        <v>612</v>
      </c>
      <c r="F219" s="22"/>
      <c r="G219" s="22"/>
      <c r="H219" s="22"/>
      <c r="I219" s="70"/>
      <c r="J219" s="17"/>
      <c r="K219" s="17"/>
    </row>
    <row r="220" spans="1:11" s="13" customFormat="1" hidden="1" x14ac:dyDescent="0.2">
      <c r="A220" s="2"/>
      <c r="B220" s="311"/>
      <c r="C220" s="90" t="s">
        <v>233</v>
      </c>
      <c r="D220" s="88" t="s">
        <v>516</v>
      </c>
      <c r="E220" s="85" t="s">
        <v>615</v>
      </c>
      <c r="F220" s="22"/>
      <c r="G220" s="22"/>
      <c r="H220" s="22"/>
      <c r="I220" s="70"/>
      <c r="J220" s="17"/>
      <c r="K220" s="17"/>
    </row>
    <row r="221" spans="1:11" s="13" customFormat="1" hidden="1" x14ac:dyDescent="0.2">
      <c r="A221" s="2"/>
      <c r="B221" s="311"/>
      <c r="C221" s="90" t="s">
        <v>234</v>
      </c>
      <c r="D221" s="88" t="s">
        <v>517</v>
      </c>
      <c r="E221" s="85" t="s">
        <v>613</v>
      </c>
      <c r="F221" s="22"/>
      <c r="G221" s="22"/>
      <c r="H221" s="22"/>
      <c r="I221" s="70"/>
      <c r="J221" s="17"/>
      <c r="K221" s="17"/>
    </row>
    <row r="222" spans="1:11" s="13" customFormat="1" hidden="1" x14ac:dyDescent="0.2">
      <c r="A222" s="2"/>
      <c r="B222" s="311"/>
      <c r="C222" s="90" t="s">
        <v>235</v>
      </c>
      <c r="D222" s="88" t="s">
        <v>518</v>
      </c>
      <c r="E222" s="85" t="s">
        <v>310</v>
      </c>
      <c r="F222" s="22"/>
      <c r="G222" s="22"/>
      <c r="H222" s="22"/>
      <c r="I222" s="70"/>
      <c r="J222" s="17"/>
      <c r="K222" s="17"/>
    </row>
    <row r="223" spans="1:11" s="13" customFormat="1" hidden="1" x14ac:dyDescent="0.2">
      <c r="A223" s="2"/>
      <c r="B223" s="311"/>
      <c r="C223" s="90" t="s">
        <v>236</v>
      </c>
      <c r="D223" s="88" t="s">
        <v>519</v>
      </c>
      <c r="E223" s="85" t="s">
        <v>613</v>
      </c>
      <c r="F223" s="22"/>
      <c r="G223" s="22"/>
      <c r="H223" s="22"/>
      <c r="I223" s="70"/>
      <c r="J223" s="17"/>
      <c r="K223" s="17"/>
    </row>
    <row r="224" spans="1:11" s="13" customFormat="1" hidden="1" x14ac:dyDescent="0.2">
      <c r="A224" s="2"/>
      <c r="B224" s="311"/>
      <c r="C224" s="90" t="s">
        <v>237</v>
      </c>
      <c r="D224" s="88" t="s">
        <v>520</v>
      </c>
      <c r="E224" s="85" t="s">
        <v>614</v>
      </c>
      <c r="F224" s="22"/>
      <c r="G224" s="22"/>
      <c r="H224" s="22"/>
      <c r="I224" s="70"/>
      <c r="J224" s="17"/>
      <c r="K224" s="17"/>
    </row>
    <row r="225" spans="1:11" s="13" customFormat="1" hidden="1" x14ac:dyDescent="0.2">
      <c r="A225" s="2"/>
      <c r="B225" s="311"/>
      <c r="C225" s="90" t="s">
        <v>238</v>
      </c>
      <c r="D225" s="88" t="s">
        <v>521</v>
      </c>
      <c r="E225" s="85" t="s">
        <v>614</v>
      </c>
      <c r="F225" s="22"/>
      <c r="G225" s="22"/>
      <c r="H225" s="22"/>
      <c r="I225" s="70"/>
      <c r="J225" s="17"/>
      <c r="K225" s="17"/>
    </row>
    <row r="226" spans="1:11" s="13" customFormat="1" hidden="1" x14ac:dyDescent="0.2">
      <c r="A226" s="2"/>
      <c r="B226" s="311"/>
      <c r="C226" s="90" t="s">
        <v>239</v>
      </c>
      <c r="D226" s="88" t="s">
        <v>522</v>
      </c>
      <c r="E226" s="85" t="s">
        <v>613</v>
      </c>
      <c r="F226" s="22"/>
      <c r="G226" s="22"/>
      <c r="H226" s="22"/>
      <c r="I226" s="70"/>
      <c r="J226" s="17"/>
      <c r="K226" s="17"/>
    </row>
    <row r="227" spans="1:11" s="13" customFormat="1" hidden="1" x14ac:dyDescent="0.2">
      <c r="A227" s="2"/>
      <c r="B227" s="311"/>
      <c r="C227" s="90" t="s">
        <v>240</v>
      </c>
      <c r="D227" s="88" t="s">
        <v>523</v>
      </c>
      <c r="E227" s="85" t="s">
        <v>615</v>
      </c>
      <c r="F227" s="22"/>
      <c r="G227" s="22"/>
      <c r="H227" s="22"/>
      <c r="I227" s="70"/>
      <c r="J227" s="17"/>
      <c r="K227" s="17"/>
    </row>
    <row r="228" spans="1:11" s="13" customFormat="1" hidden="1" x14ac:dyDescent="0.2">
      <c r="A228" s="2"/>
      <c r="B228" s="311"/>
      <c r="C228" s="90" t="s">
        <v>241</v>
      </c>
      <c r="D228" s="88" t="s">
        <v>524</v>
      </c>
      <c r="E228" s="85" t="s">
        <v>615</v>
      </c>
      <c r="F228" s="22"/>
      <c r="G228" s="22"/>
      <c r="H228" s="22"/>
      <c r="I228" s="70"/>
      <c r="J228" s="17"/>
      <c r="K228" s="17"/>
    </row>
    <row r="229" spans="1:11" s="13" customFormat="1" hidden="1" x14ac:dyDescent="0.2">
      <c r="A229" s="2"/>
      <c r="B229" s="311"/>
      <c r="C229" s="90" t="s">
        <v>242</v>
      </c>
      <c r="D229" s="88" t="s">
        <v>525</v>
      </c>
      <c r="E229" s="85" t="s">
        <v>310</v>
      </c>
      <c r="F229" s="22"/>
      <c r="G229" s="22"/>
      <c r="H229" s="22"/>
      <c r="I229" s="70"/>
      <c r="J229" s="17"/>
      <c r="K229" s="17"/>
    </row>
    <row r="230" spans="1:11" s="13" customFormat="1" hidden="1" x14ac:dyDescent="0.2">
      <c r="A230" s="2"/>
      <c r="B230" s="311"/>
      <c r="C230" s="90" t="s">
        <v>243</v>
      </c>
      <c r="D230" s="88" t="s">
        <v>526</v>
      </c>
      <c r="E230" s="85" t="s">
        <v>310</v>
      </c>
      <c r="F230" s="22"/>
      <c r="G230" s="22"/>
      <c r="H230" s="22"/>
      <c r="I230" s="70"/>
      <c r="J230" s="17"/>
      <c r="K230" s="17"/>
    </row>
    <row r="231" spans="1:11" s="13" customFormat="1" hidden="1" x14ac:dyDescent="0.2">
      <c r="A231" s="2"/>
      <c r="B231" s="311"/>
      <c r="C231" s="90" t="s">
        <v>244</v>
      </c>
      <c r="D231" s="88" t="s">
        <v>527</v>
      </c>
      <c r="E231" s="85" t="s">
        <v>310</v>
      </c>
      <c r="F231" s="22"/>
      <c r="G231" s="22"/>
      <c r="H231" s="22"/>
      <c r="I231" s="70"/>
      <c r="J231" s="17"/>
      <c r="K231" s="17"/>
    </row>
    <row r="232" spans="1:11" s="13" customFormat="1" hidden="1" x14ac:dyDescent="0.2">
      <c r="A232" s="2"/>
      <c r="B232" s="311"/>
      <c r="C232" s="90" t="s">
        <v>245</v>
      </c>
      <c r="D232" s="88" t="s">
        <v>528</v>
      </c>
      <c r="E232" s="85" t="s">
        <v>310</v>
      </c>
      <c r="F232" s="22"/>
      <c r="G232" s="22"/>
      <c r="H232" s="22"/>
      <c r="I232" s="70"/>
      <c r="J232" s="17"/>
      <c r="K232" s="17"/>
    </row>
    <row r="233" spans="1:11" s="13" customFormat="1" hidden="1" x14ac:dyDescent="0.2">
      <c r="A233" s="2"/>
      <c r="B233" s="311"/>
      <c r="C233" s="90" t="s">
        <v>246</v>
      </c>
      <c r="D233" s="88" t="s">
        <v>529</v>
      </c>
      <c r="E233" s="85" t="s">
        <v>310</v>
      </c>
      <c r="F233" s="22"/>
      <c r="G233" s="22"/>
      <c r="H233" s="22"/>
      <c r="I233" s="70"/>
      <c r="J233" s="17"/>
      <c r="K233" s="17"/>
    </row>
    <row r="234" spans="1:11" s="13" customFormat="1" hidden="1" x14ac:dyDescent="0.2">
      <c r="A234" s="2"/>
      <c r="B234" s="311"/>
      <c r="C234" s="90" t="s">
        <v>247</v>
      </c>
      <c r="D234" s="88" t="s">
        <v>530</v>
      </c>
      <c r="E234" s="85" t="s">
        <v>614</v>
      </c>
      <c r="F234" s="22"/>
      <c r="G234" s="22"/>
      <c r="H234" s="22"/>
      <c r="I234" s="70"/>
      <c r="J234" s="17"/>
      <c r="K234" s="17"/>
    </row>
    <row r="235" spans="1:11" s="13" customFormat="1" hidden="1" x14ac:dyDescent="0.2">
      <c r="A235" s="2"/>
      <c r="B235" s="311"/>
      <c r="C235" s="90" t="s">
        <v>248</v>
      </c>
      <c r="D235" s="88" t="s">
        <v>531</v>
      </c>
      <c r="E235" s="85" t="s">
        <v>310</v>
      </c>
      <c r="F235" s="22"/>
      <c r="G235" s="22"/>
      <c r="H235" s="22"/>
      <c r="I235" s="70"/>
      <c r="J235" s="17"/>
      <c r="K235" s="17"/>
    </row>
    <row r="236" spans="1:11" s="13" customFormat="1" hidden="1" x14ac:dyDescent="0.2">
      <c r="A236" s="2"/>
      <c r="B236" s="311"/>
      <c r="C236" s="90" t="s">
        <v>249</v>
      </c>
      <c r="D236" s="88" t="s">
        <v>532</v>
      </c>
      <c r="E236" s="85" t="s">
        <v>615</v>
      </c>
      <c r="F236" s="22"/>
      <c r="G236" s="22"/>
      <c r="H236" s="22"/>
      <c r="I236" s="70"/>
      <c r="J236" s="17"/>
      <c r="K236" s="17"/>
    </row>
    <row r="237" spans="1:11" s="13" customFormat="1" hidden="1" x14ac:dyDescent="0.2">
      <c r="A237" s="2"/>
      <c r="B237" s="311"/>
      <c r="C237" s="90" t="s">
        <v>250</v>
      </c>
      <c r="D237" s="88" t="s">
        <v>533</v>
      </c>
      <c r="E237" s="85" t="s">
        <v>612</v>
      </c>
      <c r="F237" s="22"/>
      <c r="G237" s="22"/>
      <c r="H237" s="22"/>
      <c r="I237" s="70"/>
      <c r="J237" s="17"/>
      <c r="K237" s="17"/>
    </row>
    <row r="238" spans="1:11" s="13" customFormat="1" hidden="1" x14ac:dyDescent="0.2">
      <c r="A238" s="2"/>
      <c r="B238" s="311"/>
      <c r="C238" s="90" t="s">
        <v>251</v>
      </c>
      <c r="D238" s="88" t="s">
        <v>534</v>
      </c>
      <c r="E238" s="85" t="s">
        <v>613</v>
      </c>
      <c r="F238" s="22"/>
      <c r="G238" s="22"/>
      <c r="H238" s="22"/>
      <c r="I238" s="70"/>
      <c r="J238" s="17"/>
      <c r="K238" s="17"/>
    </row>
    <row r="239" spans="1:11" s="13" customFormat="1" hidden="1" x14ac:dyDescent="0.2">
      <c r="A239" s="2"/>
      <c r="B239" s="311"/>
      <c r="C239" s="90" t="s">
        <v>252</v>
      </c>
      <c r="D239" s="88" t="s">
        <v>535</v>
      </c>
      <c r="E239" s="85" t="s">
        <v>613</v>
      </c>
      <c r="F239" s="22"/>
      <c r="G239" s="22"/>
      <c r="H239" s="22"/>
      <c r="I239" s="70"/>
      <c r="J239" s="17"/>
      <c r="K239" s="17"/>
    </row>
    <row r="240" spans="1:11" s="13" customFormat="1" hidden="1" x14ac:dyDescent="0.2">
      <c r="A240" s="2"/>
      <c r="B240" s="311"/>
      <c r="C240" s="90" t="s">
        <v>253</v>
      </c>
      <c r="D240" s="88" t="s">
        <v>536</v>
      </c>
      <c r="E240" s="85" t="s">
        <v>615</v>
      </c>
      <c r="F240" s="22"/>
      <c r="G240" s="22"/>
      <c r="H240" s="22"/>
      <c r="I240" s="70"/>
      <c r="J240" s="17"/>
      <c r="K240" s="17"/>
    </row>
    <row r="241" spans="1:11" s="13" customFormat="1" hidden="1" x14ac:dyDescent="0.2">
      <c r="A241" s="2"/>
      <c r="B241" s="311"/>
      <c r="C241" s="90" t="s">
        <v>254</v>
      </c>
      <c r="D241" s="88" t="s">
        <v>537</v>
      </c>
      <c r="E241" s="85" t="s">
        <v>310</v>
      </c>
      <c r="F241" s="22"/>
      <c r="G241" s="22"/>
      <c r="H241" s="22"/>
      <c r="I241" s="70"/>
      <c r="J241" s="17"/>
      <c r="K241" s="17"/>
    </row>
    <row r="242" spans="1:11" s="13" customFormat="1" hidden="1" x14ac:dyDescent="0.2">
      <c r="A242" s="2"/>
      <c r="B242" s="311"/>
      <c r="C242" s="90" t="s">
        <v>255</v>
      </c>
      <c r="D242" s="88" t="s">
        <v>538</v>
      </c>
      <c r="E242" s="85" t="s">
        <v>310</v>
      </c>
      <c r="F242" s="22"/>
      <c r="G242" s="22"/>
      <c r="H242" s="22"/>
      <c r="I242" s="70"/>
      <c r="J242" s="17"/>
      <c r="K242" s="17"/>
    </row>
    <row r="243" spans="1:11" s="13" customFormat="1" hidden="1" x14ac:dyDescent="0.2">
      <c r="A243" s="2"/>
      <c r="B243" s="311"/>
      <c r="C243" s="90" t="s">
        <v>256</v>
      </c>
      <c r="D243" s="88" t="s">
        <v>539</v>
      </c>
      <c r="E243" s="85" t="s">
        <v>613</v>
      </c>
      <c r="F243" s="22"/>
      <c r="G243" s="22"/>
      <c r="H243" s="22"/>
      <c r="I243" s="70"/>
      <c r="J243" s="17"/>
      <c r="K243" s="17"/>
    </row>
    <row r="244" spans="1:11" s="13" customFormat="1" hidden="1" x14ac:dyDescent="0.2">
      <c r="A244" s="2"/>
      <c r="B244" s="311"/>
      <c r="C244" s="90" t="s">
        <v>257</v>
      </c>
      <c r="D244" s="88" t="s">
        <v>540</v>
      </c>
      <c r="E244" s="85" t="s">
        <v>310</v>
      </c>
      <c r="F244" s="22"/>
      <c r="G244" s="22"/>
      <c r="H244" s="22"/>
      <c r="I244" s="70"/>
      <c r="J244" s="17"/>
      <c r="K244" s="17"/>
    </row>
    <row r="245" spans="1:11" s="13" customFormat="1" hidden="1" x14ac:dyDescent="0.2">
      <c r="A245" s="2"/>
      <c r="B245" s="311"/>
      <c r="C245" s="90" t="s">
        <v>258</v>
      </c>
      <c r="D245" s="88" t="s">
        <v>541</v>
      </c>
      <c r="E245" s="85" t="s">
        <v>310</v>
      </c>
      <c r="F245" s="22"/>
      <c r="G245" s="22"/>
      <c r="H245" s="22"/>
      <c r="I245" s="70"/>
      <c r="J245" s="17"/>
      <c r="K245" s="17"/>
    </row>
    <row r="246" spans="1:11" s="13" customFormat="1" hidden="1" x14ac:dyDescent="0.2">
      <c r="A246" s="2"/>
      <c r="B246" s="311"/>
      <c r="C246" s="90" t="s">
        <v>259</v>
      </c>
      <c r="D246" s="88" t="s">
        <v>542</v>
      </c>
      <c r="E246" s="85" t="s">
        <v>310</v>
      </c>
      <c r="F246" s="22"/>
      <c r="G246" s="22"/>
      <c r="H246" s="22"/>
      <c r="I246" s="70"/>
      <c r="J246" s="17"/>
      <c r="K246" s="17"/>
    </row>
    <row r="247" spans="1:11" s="13" customFormat="1" hidden="1" x14ac:dyDescent="0.2">
      <c r="A247" s="2"/>
      <c r="B247" s="311"/>
      <c r="C247" s="90" t="s">
        <v>260</v>
      </c>
      <c r="D247" s="88" t="s">
        <v>543</v>
      </c>
      <c r="E247" s="85" t="s">
        <v>613</v>
      </c>
      <c r="F247" s="22"/>
      <c r="G247" s="22"/>
      <c r="H247" s="22"/>
      <c r="I247" s="70"/>
      <c r="J247" s="17"/>
      <c r="K247" s="17"/>
    </row>
    <row r="248" spans="1:11" s="13" customFormat="1" hidden="1" x14ac:dyDescent="0.2">
      <c r="A248" s="2"/>
      <c r="B248" s="311"/>
      <c r="C248" s="90" t="s">
        <v>261</v>
      </c>
      <c r="D248" s="88" t="s">
        <v>544</v>
      </c>
      <c r="E248" s="85" t="s">
        <v>612</v>
      </c>
      <c r="F248" s="22"/>
      <c r="G248" s="22"/>
      <c r="H248" s="22"/>
      <c r="I248" s="70"/>
      <c r="J248" s="17"/>
      <c r="K248" s="17"/>
    </row>
    <row r="249" spans="1:11" s="13" customFormat="1" hidden="1" x14ac:dyDescent="0.2">
      <c r="A249" s="2"/>
      <c r="B249" s="311"/>
      <c r="C249" s="90" t="s">
        <v>262</v>
      </c>
      <c r="D249" s="88" t="s">
        <v>545</v>
      </c>
      <c r="E249" s="85" t="s">
        <v>310</v>
      </c>
      <c r="F249" s="22"/>
      <c r="G249" s="22"/>
      <c r="H249" s="22"/>
      <c r="I249" s="70"/>
      <c r="J249" s="17"/>
      <c r="K249" s="17"/>
    </row>
    <row r="250" spans="1:11" s="13" customFormat="1" hidden="1" x14ac:dyDescent="0.2">
      <c r="A250" s="2"/>
      <c r="B250" s="311"/>
      <c r="C250" s="90" t="s">
        <v>263</v>
      </c>
      <c r="D250" s="88" t="s">
        <v>546</v>
      </c>
      <c r="E250" s="85" t="s">
        <v>612</v>
      </c>
      <c r="F250" s="22"/>
      <c r="G250" s="22"/>
      <c r="H250" s="22"/>
      <c r="I250" s="70"/>
      <c r="J250" s="17"/>
      <c r="K250" s="17"/>
    </row>
    <row r="251" spans="1:11" s="13" customFormat="1" hidden="1" x14ac:dyDescent="0.2">
      <c r="A251" s="2"/>
      <c r="B251" s="311"/>
      <c r="C251" s="90" t="s">
        <v>264</v>
      </c>
      <c r="D251" s="88" t="s">
        <v>547</v>
      </c>
      <c r="E251" s="85" t="s">
        <v>612</v>
      </c>
      <c r="F251" s="22"/>
      <c r="G251" s="22"/>
      <c r="H251" s="22"/>
      <c r="I251" s="70"/>
      <c r="J251" s="17"/>
      <c r="K251" s="17"/>
    </row>
    <row r="252" spans="1:11" s="13" customFormat="1" hidden="1" x14ac:dyDescent="0.2">
      <c r="A252" s="2"/>
      <c r="B252" s="311"/>
      <c r="C252" s="90" t="s">
        <v>265</v>
      </c>
      <c r="D252" s="88" t="s">
        <v>548</v>
      </c>
      <c r="E252" s="85" t="s">
        <v>612</v>
      </c>
      <c r="F252" s="22"/>
      <c r="G252" s="22"/>
      <c r="H252" s="22"/>
      <c r="I252" s="70"/>
      <c r="J252" s="17"/>
      <c r="K252" s="17"/>
    </row>
    <row r="253" spans="1:11" s="13" customFormat="1" hidden="1" x14ac:dyDescent="0.2">
      <c r="A253" s="2"/>
      <c r="B253" s="311"/>
      <c r="C253" s="90" t="s">
        <v>266</v>
      </c>
      <c r="D253" s="88" t="s">
        <v>549</v>
      </c>
      <c r="E253" s="85" t="s">
        <v>612</v>
      </c>
      <c r="F253" s="22"/>
      <c r="G253" s="22"/>
      <c r="H253" s="22"/>
      <c r="I253" s="70"/>
      <c r="J253" s="17"/>
      <c r="K253" s="17"/>
    </row>
    <row r="254" spans="1:11" s="13" customFormat="1" hidden="1" x14ac:dyDescent="0.2">
      <c r="A254" s="2"/>
      <c r="B254" s="311"/>
      <c r="C254" s="90" t="s">
        <v>267</v>
      </c>
      <c r="D254" s="88" t="s">
        <v>550</v>
      </c>
      <c r="E254" s="85" t="s">
        <v>613</v>
      </c>
      <c r="F254" s="22"/>
      <c r="G254" s="22"/>
      <c r="H254" s="22"/>
      <c r="I254" s="70"/>
      <c r="J254" s="17"/>
      <c r="K254" s="17"/>
    </row>
    <row r="255" spans="1:11" s="13" customFormat="1" hidden="1" x14ac:dyDescent="0.2">
      <c r="A255" s="2"/>
      <c r="B255" s="311"/>
      <c r="C255" s="90" t="s">
        <v>268</v>
      </c>
      <c r="D255" s="88" t="s">
        <v>551</v>
      </c>
      <c r="E255" s="85" t="s">
        <v>614</v>
      </c>
      <c r="F255" s="22"/>
      <c r="G255" s="22"/>
      <c r="H255" s="22"/>
      <c r="I255" s="70"/>
      <c r="J255" s="17"/>
      <c r="K255" s="17"/>
    </row>
    <row r="256" spans="1:11" s="13" customFormat="1" hidden="1" x14ac:dyDescent="0.2">
      <c r="A256" s="2"/>
      <c r="B256" s="311"/>
      <c r="C256" s="90" t="s">
        <v>269</v>
      </c>
      <c r="D256" s="88" t="s">
        <v>552</v>
      </c>
      <c r="E256" s="85" t="s">
        <v>615</v>
      </c>
      <c r="F256" s="22"/>
      <c r="G256" s="22"/>
      <c r="H256" s="22"/>
      <c r="I256" s="70"/>
      <c r="J256" s="17"/>
      <c r="K256" s="17"/>
    </row>
    <row r="257" spans="1:11" s="13" customFormat="1" hidden="1" x14ac:dyDescent="0.2">
      <c r="A257" s="2"/>
      <c r="B257" s="311"/>
      <c r="C257" s="90" t="s">
        <v>270</v>
      </c>
      <c r="D257" s="88" t="s">
        <v>553</v>
      </c>
      <c r="E257" s="85" t="s">
        <v>310</v>
      </c>
      <c r="F257" s="22"/>
      <c r="G257" s="22"/>
      <c r="H257" s="22"/>
      <c r="I257" s="70"/>
      <c r="J257" s="17"/>
      <c r="K257" s="17"/>
    </row>
    <row r="258" spans="1:11" s="13" customFormat="1" hidden="1" x14ac:dyDescent="0.2">
      <c r="A258" s="2"/>
      <c r="B258" s="311"/>
      <c r="C258" s="90" t="s">
        <v>271</v>
      </c>
      <c r="D258" s="88" t="s">
        <v>554</v>
      </c>
      <c r="E258" s="85" t="s">
        <v>615</v>
      </c>
      <c r="F258" s="22"/>
      <c r="G258" s="22"/>
      <c r="H258" s="22"/>
      <c r="I258" s="70"/>
      <c r="J258" s="17"/>
      <c r="K258" s="17"/>
    </row>
    <row r="259" spans="1:11" s="13" customFormat="1" hidden="1" x14ac:dyDescent="0.2">
      <c r="A259" s="2"/>
      <c r="B259" s="311"/>
      <c r="C259" s="90" t="s">
        <v>272</v>
      </c>
      <c r="D259" s="88" t="s">
        <v>555</v>
      </c>
      <c r="E259" s="85" t="s">
        <v>613</v>
      </c>
      <c r="F259" s="22"/>
      <c r="G259" s="22"/>
      <c r="H259" s="22"/>
      <c r="I259" s="70"/>
      <c r="J259" s="17"/>
      <c r="K259" s="17"/>
    </row>
    <row r="260" spans="1:11" s="13" customFormat="1" hidden="1" x14ac:dyDescent="0.2">
      <c r="A260" s="2"/>
      <c r="B260" s="311"/>
      <c r="C260" s="90" t="s">
        <v>273</v>
      </c>
      <c r="D260" s="88" t="s">
        <v>556</v>
      </c>
      <c r="E260" s="85" t="s">
        <v>612</v>
      </c>
      <c r="F260" s="22"/>
      <c r="G260" s="22"/>
      <c r="H260" s="22"/>
      <c r="I260" s="70"/>
      <c r="J260" s="17"/>
      <c r="K260" s="17"/>
    </row>
    <row r="261" spans="1:11" s="13" customFormat="1" hidden="1" x14ac:dyDescent="0.2">
      <c r="A261" s="2"/>
      <c r="B261" s="311"/>
      <c r="C261" s="90" t="s">
        <v>274</v>
      </c>
      <c r="D261" s="88" t="s">
        <v>557</v>
      </c>
      <c r="E261" s="85" t="s">
        <v>612</v>
      </c>
      <c r="F261" s="22"/>
      <c r="G261" s="22"/>
      <c r="H261" s="22"/>
      <c r="I261" s="70"/>
      <c r="J261" s="17"/>
      <c r="K261" s="17"/>
    </row>
    <row r="262" spans="1:11" s="13" customFormat="1" hidden="1" x14ac:dyDescent="0.2">
      <c r="A262" s="2"/>
      <c r="B262" s="311"/>
      <c r="C262" s="90" t="s">
        <v>275</v>
      </c>
      <c r="D262" s="88" t="s">
        <v>558</v>
      </c>
      <c r="E262" s="85" t="s">
        <v>613</v>
      </c>
      <c r="F262" s="22"/>
      <c r="G262" s="22"/>
      <c r="H262" s="22"/>
      <c r="I262" s="70"/>
      <c r="J262" s="17"/>
      <c r="K262" s="17"/>
    </row>
    <row r="263" spans="1:11" s="13" customFormat="1" hidden="1" x14ac:dyDescent="0.2">
      <c r="A263" s="2"/>
      <c r="B263" s="311"/>
      <c r="C263" s="90" t="s">
        <v>276</v>
      </c>
      <c r="D263" s="88" t="s">
        <v>559</v>
      </c>
      <c r="E263" s="85" t="s">
        <v>613</v>
      </c>
      <c r="F263" s="22"/>
      <c r="G263" s="22"/>
      <c r="H263" s="22"/>
      <c r="I263" s="70"/>
      <c r="J263" s="17"/>
      <c r="K263" s="17"/>
    </row>
    <row r="264" spans="1:11" s="13" customFormat="1" hidden="1" x14ac:dyDescent="0.2">
      <c r="A264" s="2"/>
      <c r="B264" s="311"/>
      <c r="C264" s="93" t="s">
        <v>277</v>
      </c>
      <c r="D264" s="88" t="s">
        <v>560</v>
      </c>
      <c r="E264" s="85" t="s">
        <v>614</v>
      </c>
      <c r="F264" s="22"/>
      <c r="G264" s="22"/>
      <c r="H264" s="22"/>
      <c r="I264" s="70"/>
      <c r="J264" s="17"/>
      <c r="K264" s="17"/>
    </row>
    <row r="265" spans="1:11" s="13" customFormat="1" hidden="1" x14ac:dyDescent="0.2">
      <c r="A265" s="2"/>
      <c r="B265" s="311"/>
      <c r="C265" s="90" t="s">
        <v>278</v>
      </c>
      <c r="D265" s="88" t="s">
        <v>561</v>
      </c>
      <c r="E265" s="85" t="s">
        <v>615</v>
      </c>
      <c r="F265" s="22"/>
      <c r="G265" s="22"/>
      <c r="H265" s="22"/>
      <c r="I265" s="70"/>
      <c r="J265" s="17"/>
      <c r="K265" s="17"/>
    </row>
    <row r="266" spans="1:11" s="13" customFormat="1" hidden="1" x14ac:dyDescent="0.2">
      <c r="A266" s="2"/>
      <c r="B266" s="311"/>
      <c r="C266" s="90" t="s">
        <v>279</v>
      </c>
      <c r="D266" s="88" t="s">
        <v>562</v>
      </c>
      <c r="E266" s="85" t="s">
        <v>613</v>
      </c>
      <c r="F266" s="22"/>
      <c r="G266" s="22"/>
      <c r="H266" s="22"/>
      <c r="I266" s="70"/>
      <c r="J266" s="17"/>
      <c r="K266" s="17"/>
    </row>
    <row r="267" spans="1:11" s="13" customFormat="1" hidden="1" x14ac:dyDescent="0.2">
      <c r="A267" s="2"/>
      <c r="B267" s="311"/>
      <c r="C267" s="90" t="s">
        <v>280</v>
      </c>
      <c r="D267" s="88" t="s">
        <v>563</v>
      </c>
      <c r="E267" s="85" t="s">
        <v>613</v>
      </c>
      <c r="F267" s="22"/>
      <c r="G267" s="22"/>
      <c r="H267" s="22"/>
      <c r="I267" s="70"/>
      <c r="J267" s="17"/>
      <c r="K267" s="17"/>
    </row>
    <row r="268" spans="1:11" s="13" customFormat="1" hidden="1" x14ac:dyDescent="0.2">
      <c r="A268" s="2"/>
      <c r="B268" s="311"/>
      <c r="C268" s="90" t="s">
        <v>281</v>
      </c>
      <c r="D268" s="88" t="s">
        <v>564</v>
      </c>
      <c r="E268" s="85" t="s">
        <v>614</v>
      </c>
      <c r="F268" s="22"/>
      <c r="G268" s="22"/>
      <c r="H268" s="22"/>
      <c r="I268" s="70"/>
      <c r="J268" s="17"/>
      <c r="K268" s="17"/>
    </row>
    <row r="269" spans="1:11" s="13" customFormat="1" hidden="1" x14ac:dyDescent="0.2">
      <c r="A269" s="2"/>
      <c r="B269" s="311"/>
      <c r="C269" s="22"/>
      <c r="D269" s="88" t="s">
        <v>565</v>
      </c>
      <c r="E269" s="85" t="s">
        <v>615</v>
      </c>
      <c r="F269" s="22"/>
      <c r="G269" s="22"/>
      <c r="H269" s="22"/>
      <c r="I269" s="70"/>
      <c r="J269" s="17"/>
      <c r="K269" s="17"/>
    </row>
    <row r="270" spans="1:11" s="23" customFormat="1" hidden="1" x14ac:dyDescent="0.2">
      <c r="A270" s="2"/>
      <c r="B270" s="311"/>
      <c r="C270" s="22"/>
      <c r="D270" s="88" t="s">
        <v>566</v>
      </c>
      <c r="E270" s="85" t="s">
        <v>613</v>
      </c>
      <c r="F270" s="22"/>
      <c r="G270" s="22"/>
      <c r="H270" s="22"/>
      <c r="I270" s="70"/>
      <c r="J270" s="17"/>
      <c r="K270" s="17"/>
    </row>
    <row r="271" spans="1:11" s="23" customFormat="1" hidden="1" x14ac:dyDescent="0.2">
      <c r="A271" s="2"/>
      <c r="B271" s="311"/>
      <c r="C271" s="22"/>
      <c r="D271" s="88" t="s">
        <v>567</v>
      </c>
      <c r="E271" s="85" t="s">
        <v>310</v>
      </c>
      <c r="F271" s="22"/>
      <c r="G271" s="22"/>
      <c r="H271" s="22"/>
      <c r="I271" s="70"/>
      <c r="J271" s="17"/>
      <c r="K271" s="17"/>
    </row>
    <row r="272" spans="1:11" s="23" customFormat="1" hidden="1" x14ac:dyDescent="0.2">
      <c r="A272" s="2"/>
      <c r="B272" s="311"/>
      <c r="C272" s="22"/>
      <c r="D272" s="88" t="s">
        <v>568</v>
      </c>
      <c r="E272" s="85" t="s">
        <v>615</v>
      </c>
      <c r="F272" s="22"/>
      <c r="G272" s="22"/>
      <c r="H272" s="22"/>
      <c r="I272" s="70"/>
      <c r="J272" s="17"/>
      <c r="K272" s="17"/>
    </row>
    <row r="273" spans="1:11" s="23" customFormat="1" hidden="1" x14ac:dyDescent="0.2">
      <c r="A273" s="2"/>
      <c r="B273" s="311"/>
      <c r="C273" s="22"/>
      <c r="D273" s="88" t="s">
        <v>569</v>
      </c>
      <c r="E273" s="85" t="s">
        <v>613</v>
      </c>
      <c r="F273" s="22"/>
      <c r="G273" s="22"/>
      <c r="H273" s="22"/>
      <c r="I273" s="70"/>
      <c r="J273" s="17"/>
      <c r="K273" s="17"/>
    </row>
    <row r="274" spans="1:11" s="23" customFormat="1" hidden="1" x14ac:dyDescent="0.2">
      <c r="A274" s="2"/>
      <c r="B274" s="311"/>
      <c r="C274" s="22"/>
      <c r="D274" s="88" t="s">
        <v>570</v>
      </c>
      <c r="E274" s="85" t="s">
        <v>615</v>
      </c>
      <c r="F274" s="22"/>
      <c r="G274" s="22"/>
      <c r="H274" s="22"/>
      <c r="I274" s="70"/>
      <c r="J274" s="17"/>
      <c r="K274" s="17"/>
    </row>
    <row r="275" spans="1:11" s="23" customFormat="1" hidden="1" x14ac:dyDescent="0.2">
      <c r="A275" s="2"/>
      <c r="B275" s="311"/>
      <c r="C275" s="22"/>
      <c r="D275" s="88" t="s">
        <v>571</v>
      </c>
      <c r="E275" s="85" t="s">
        <v>614</v>
      </c>
      <c r="F275" s="22"/>
      <c r="G275" s="22"/>
      <c r="H275" s="22"/>
      <c r="I275" s="70"/>
      <c r="J275" s="17"/>
      <c r="K275" s="17"/>
    </row>
    <row r="276" spans="1:11" s="23" customFormat="1" hidden="1" x14ac:dyDescent="0.2">
      <c r="A276" s="2"/>
      <c r="B276" s="311"/>
      <c r="C276" s="22"/>
      <c r="D276" s="88" t="s">
        <v>572</v>
      </c>
      <c r="E276" s="85" t="s">
        <v>310</v>
      </c>
      <c r="F276" s="22"/>
      <c r="G276" s="22"/>
      <c r="H276" s="22"/>
      <c r="I276" s="70"/>
      <c r="J276" s="17"/>
      <c r="K276" s="17"/>
    </row>
    <row r="277" spans="1:11" s="23" customFormat="1" hidden="1" x14ac:dyDescent="0.2">
      <c r="A277" s="2"/>
      <c r="B277" s="311"/>
      <c r="C277" s="22"/>
      <c r="D277" s="88" t="s">
        <v>573</v>
      </c>
      <c r="E277" s="85" t="s">
        <v>310</v>
      </c>
      <c r="F277" s="22"/>
      <c r="G277" s="22"/>
      <c r="H277" s="22"/>
      <c r="I277" s="70"/>
      <c r="J277" s="17"/>
      <c r="K277" s="17"/>
    </row>
    <row r="278" spans="1:11" s="23" customFormat="1" hidden="1" x14ac:dyDescent="0.2">
      <c r="A278" s="2"/>
      <c r="B278" s="311"/>
      <c r="C278" s="22"/>
      <c r="D278" s="88" t="s">
        <v>574</v>
      </c>
      <c r="E278" s="85" t="s">
        <v>612</v>
      </c>
      <c r="F278" s="22"/>
      <c r="G278" s="22"/>
      <c r="H278" s="22"/>
      <c r="I278" s="70"/>
      <c r="J278" s="17"/>
      <c r="K278" s="17"/>
    </row>
    <row r="279" spans="1:11" s="23" customFormat="1" hidden="1" x14ac:dyDescent="0.2">
      <c r="A279" s="2"/>
      <c r="B279" s="311"/>
      <c r="C279" s="22"/>
      <c r="D279" s="88" t="s">
        <v>575</v>
      </c>
      <c r="E279" s="85" t="s">
        <v>612</v>
      </c>
      <c r="F279" s="22"/>
      <c r="G279" s="22"/>
      <c r="H279" s="22"/>
      <c r="I279" s="70"/>
      <c r="J279" s="17"/>
      <c r="K279" s="17"/>
    </row>
    <row r="280" spans="1:11" s="23" customFormat="1" hidden="1" x14ac:dyDescent="0.2">
      <c r="A280" s="2"/>
      <c r="B280" s="311"/>
      <c r="C280" s="22"/>
      <c r="D280" s="88" t="s">
        <v>576</v>
      </c>
      <c r="E280" s="85" t="s">
        <v>612</v>
      </c>
      <c r="F280" s="22"/>
      <c r="G280" s="22"/>
      <c r="H280" s="22"/>
      <c r="I280" s="70"/>
      <c r="J280" s="17"/>
      <c r="K280" s="17"/>
    </row>
    <row r="281" spans="1:11" s="23" customFormat="1" hidden="1" x14ac:dyDescent="0.2">
      <c r="A281" s="2"/>
      <c r="B281" s="311"/>
      <c r="C281" s="22"/>
      <c r="D281" s="88" t="s">
        <v>577</v>
      </c>
      <c r="E281" s="85" t="s">
        <v>615</v>
      </c>
      <c r="F281" s="22"/>
      <c r="G281" s="22"/>
      <c r="H281" s="22"/>
      <c r="I281" s="70"/>
      <c r="J281" s="17"/>
      <c r="K281" s="17"/>
    </row>
    <row r="282" spans="1:11" s="23" customFormat="1" hidden="1" x14ac:dyDescent="0.2">
      <c r="A282" s="2"/>
      <c r="B282" s="311"/>
      <c r="C282" s="22"/>
      <c r="D282" s="88" t="s">
        <v>578</v>
      </c>
      <c r="E282" s="85" t="s">
        <v>614</v>
      </c>
      <c r="F282" s="22"/>
      <c r="G282" s="22"/>
      <c r="H282" s="22"/>
      <c r="I282" s="70"/>
      <c r="J282" s="17"/>
      <c r="K282" s="17"/>
    </row>
    <row r="283" spans="1:11" s="23" customFormat="1" hidden="1" x14ac:dyDescent="0.2">
      <c r="A283" s="2"/>
      <c r="B283" s="311"/>
      <c r="C283" s="22"/>
      <c r="D283" s="88" t="s">
        <v>579</v>
      </c>
      <c r="E283" s="85" t="s">
        <v>613</v>
      </c>
      <c r="F283" s="22"/>
      <c r="G283" s="22"/>
      <c r="H283" s="22"/>
      <c r="I283" s="70"/>
      <c r="J283" s="17"/>
      <c r="K283" s="17"/>
    </row>
    <row r="284" spans="1:11" s="23" customFormat="1" hidden="1" x14ac:dyDescent="0.2">
      <c r="A284" s="2"/>
      <c r="B284" s="311"/>
      <c r="C284" s="22"/>
      <c r="D284" s="88" t="s">
        <v>580</v>
      </c>
      <c r="E284" s="85" t="s">
        <v>615</v>
      </c>
      <c r="F284" s="22"/>
      <c r="G284" s="22"/>
      <c r="H284" s="22"/>
      <c r="I284" s="70"/>
      <c r="J284" s="17"/>
      <c r="K284" s="17"/>
    </row>
    <row r="285" spans="1:11" s="23" customFormat="1" hidden="1" x14ac:dyDescent="0.2">
      <c r="A285" s="2"/>
      <c r="B285" s="311"/>
      <c r="C285" s="22"/>
      <c r="D285" s="88" t="s">
        <v>581</v>
      </c>
      <c r="E285" s="85" t="s">
        <v>310</v>
      </c>
      <c r="F285" s="22"/>
      <c r="G285" s="22"/>
      <c r="H285" s="22"/>
      <c r="I285" s="70"/>
      <c r="J285" s="17"/>
      <c r="K285" s="17"/>
    </row>
    <row r="286" spans="1:11" s="23" customFormat="1" hidden="1" x14ac:dyDescent="0.2">
      <c r="A286" s="2"/>
      <c r="B286" s="311"/>
      <c r="C286" s="22"/>
      <c r="D286" s="88" t="s">
        <v>582</v>
      </c>
      <c r="E286" s="85" t="s">
        <v>612</v>
      </c>
      <c r="F286" s="22"/>
      <c r="G286" s="22"/>
      <c r="H286" s="22"/>
      <c r="I286" s="70"/>
      <c r="J286" s="17"/>
      <c r="K286" s="17"/>
    </row>
    <row r="287" spans="1:11" s="23" customFormat="1" hidden="1" x14ac:dyDescent="0.2">
      <c r="A287" s="2"/>
      <c r="B287" s="311"/>
      <c r="C287" s="22"/>
      <c r="D287" s="88" t="s">
        <v>583</v>
      </c>
      <c r="E287" s="85" t="s">
        <v>615</v>
      </c>
      <c r="F287" s="22"/>
      <c r="G287" s="22"/>
      <c r="H287" s="22"/>
      <c r="I287" s="70"/>
      <c r="J287" s="17"/>
      <c r="K287" s="17"/>
    </row>
    <row r="288" spans="1:11" s="23" customFormat="1" hidden="1" x14ac:dyDescent="0.2">
      <c r="A288" s="2"/>
      <c r="B288" s="311"/>
      <c r="C288" s="22"/>
      <c r="D288" s="88" t="s">
        <v>584</v>
      </c>
      <c r="E288" s="85" t="s">
        <v>613</v>
      </c>
      <c r="F288" s="22"/>
      <c r="G288" s="22"/>
      <c r="H288" s="22"/>
      <c r="I288" s="70"/>
      <c r="J288" s="17"/>
      <c r="K288" s="17"/>
    </row>
    <row r="289" spans="1:11" s="23" customFormat="1" hidden="1" x14ac:dyDescent="0.2">
      <c r="A289" s="2"/>
      <c r="B289" s="311"/>
      <c r="C289" s="22"/>
      <c r="D289" s="88" t="s">
        <v>585</v>
      </c>
      <c r="E289" s="85" t="s">
        <v>612</v>
      </c>
      <c r="F289" s="22"/>
      <c r="G289" s="22"/>
      <c r="H289" s="22"/>
      <c r="I289" s="70"/>
      <c r="J289" s="17"/>
      <c r="K289" s="17"/>
    </row>
    <row r="290" spans="1:11" s="23" customFormat="1" hidden="1" x14ac:dyDescent="0.2">
      <c r="A290" s="2"/>
      <c r="B290" s="311"/>
      <c r="C290" s="22"/>
      <c r="D290" s="88" t="s">
        <v>586</v>
      </c>
      <c r="E290" s="85" t="s">
        <v>615</v>
      </c>
      <c r="F290" s="22"/>
      <c r="G290" s="22"/>
      <c r="H290" s="22"/>
      <c r="I290" s="70"/>
      <c r="J290" s="17"/>
      <c r="K290" s="17"/>
    </row>
    <row r="291" spans="1:11" s="23" customFormat="1" hidden="1" x14ac:dyDescent="0.2">
      <c r="A291" s="2"/>
      <c r="B291" s="311"/>
      <c r="C291" s="22"/>
      <c r="D291" s="88" t="s">
        <v>587</v>
      </c>
      <c r="E291" s="85" t="s">
        <v>310</v>
      </c>
      <c r="F291" s="22"/>
      <c r="G291" s="22"/>
      <c r="H291" s="22"/>
      <c r="I291" s="70"/>
      <c r="J291" s="17"/>
      <c r="K291" s="17"/>
    </row>
    <row r="292" spans="1:11" s="23" customFormat="1" hidden="1" x14ac:dyDescent="0.2">
      <c r="A292" s="2"/>
      <c r="B292" s="311"/>
      <c r="C292" s="22"/>
      <c r="D292" s="88" t="s">
        <v>588</v>
      </c>
      <c r="E292" s="85" t="s">
        <v>310</v>
      </c>
      <c r="F292" s="22"/>
      <c r="G292" s="22"/>
      <c r="H292" s="22"/>
      <c r="I292" s="70"/>
      <c r="J292" s="17"/>
      <c r="K292" s="17"/>
    </row>
    <row r="293" spans="1:11" s="23" customFormat="1" hidden="1" x14ac:dyDescent="0.2">
      <c r="A293" s="2"/>
      <c r="B293" s="311"/>
      <c r="C293" s="22"/>
      <c r="D293" s="88" t="s">
        <v>589</v>
      </c>
      <c r="E293" s="85" t="s">
        <v>615</v>
      </c>
      <c r="F293" s="22"/>
      <c r="G293" s="22"/>
      <c r="H293" s="22"/>
      <c r="I293" s="70"/>
      <c r="J293" s="17"/>
      <c r="K293" s="17"/>
    </row>
    <row r="294" spans="1:11" s="23" customFormat="1" hidden="1" x14ac:dyDescent="0.2">
      <c r="A294" s="2"/>
      <c r="B294" s="311"/>
      <c r="C294" s="22"/>
      <c r="D294" s="88" t="s">
        <v>590</v>
      </c>
      <c r="E294" s="85" t="s">
        <v>310</v>
      </c>
      <c r="F294" s="22"/>
      <c r="G294" s="22"/>
      <c r="H294" s="22"/>
      <c r="I294" s="70"/>
      <c r="J294" s="17"/>
      <c r="K294" s="17"/>
    </row>
    <row r="295" spans="1:11" s="23" customFormat="1" hidden="1" x14ac:dyDescent="0.2">
      <c r="A295" s="2"/>
      <c r="B295" s="311"/>
      <c r="C295" s="22"/>
      <c r="D295" s="88" t="s">
        <v>591</v>
      </c>
      <c r="E295" s="85" t="s">
        <v>612</v>
      </c>
      <c r="F295" s="22"/>
      <c r="G295" s="22"/>
      <c r="H295" s="22"/>
      <c r="I295" s="70"/>
      <c r="J295" s="17"/>
      <c r="K295" s="17"/>
    </row>
    <row r="296" spans="1:11" s="23" customFormat="1" hidden="1" x14ac:dyDescent="0.2">
      <c r="A296" s="2"/>
      <c r="B296" s="311"/>
      <c r="C296" s="22"/>
      <c r="D296" s="88" t="s">
        <v>592</v>
      </c>
      <c r="E296" s="85" t="s">
        <v>310</v>
      </c>
      <c r="F296" s="22"/>
      <c r="G296" s="22"/>
      <c r="H296" s="22"/>
      <c r="I296" s="70"/>
      <c r="J296" s="17"/>
      <c r="K296" s="17"/>
    </row>
    <row r="297" spans="1:11" s="23" customFormat="1" hidden="1" x14ac:dyDescent="0.2">
      <c r="A297" s="2"/>
      <c r="B297" s="311"/>
      <c r="C297" s="22"/>
      <c r="D297" s="88" t="s">
        <v>593</v>
      </c>
      <c r="E297" s="85" t="s">
        <v>310</v>
      </c>
      <c r="F297" s="22"/>
      <c r="G297" s="22"/>
      <c r="H297" s="22"/>
      <c r="I297" s="70"/>
      <c r="J297" s="17"/>
      <c r="K297" s="17"/>
    </row>
    <row r="298" spans="1:11" s="23" customFormat="1" ht="12" hidden="1" customHeight="1" x14ac:dyDescent="0.2">
      <c r="A298" s="2"/>
      <c r="B298" s="311"/>
      <c r="C298" s="22"/>
      <c r="D298" s="88" t="s">
        <v>594</v>
      </c>
      <c r="E298" s="85" t="s">
        <v>613</v>
      </c>
      <c r="F298" s="22"/>
      <c r="G298" s="22"/>
      <c r="H298" s="22"/>
      <c r="I298" s="70"/>
      <c r="J298" s="17"/>
      <c r="K298" s="17"/>
    </row>
    <row r="299" spans="1:11" s="23" customFormat="1" hidden="1" x14ac:dyDescent="0.2">
      <c r="A299" s="2"/>
      <c r="B299" s="311"/>
      <c r="C299" s="22"/>
      <c r="D299" s="88" t="s">
        <v>595</v>
      </c>
      <c r="E299" s="85" t="s">
        <v>615</v>
      </c>
      <c r="F299" s="22"/>
      <c r="G299" s="22"/>
      <c r="H299" s="22"/>
      <c r="I299" s="70"/>
      <c r="J299" s="17"/>
      <c r="K299" s="17"/>
    </row>
    <row r="300" spans="1:11" s="23" customFormat="1" hidden="1" x14ac:dyDescent="0.2">
      <c r="A300" s="2"/>
      <c r="B300" s="311"/>
      <c r="C300" s="22"/>
      <c r="D300" s="88" t="s">
        <v>596</v>
      </c>
      <c r="E300" s="85" t="s">
        <v>612</v>
      </c>
      <c r="F300" s="22"/>
      <c r="G300" s="22"/>
      <c r="H300" s="22"/>
      <c r="I300" s="70"/>
      <c r="J300" s="17"/>
      <c r="K300" s="17"/>
    </row>
    <row r="301" spans="1:11" s="23" customFormat="1" hidden="1" x14ac:dyDescent="0.2">
      <c r="A301" s="2"/>
      <c r="B301" s="311"/>
      <c r="C301" s="22"/>
      <c r="D301" s="88" t="s">
        <v>597</v>
      </c>
      <c r="E301" s="85" t="s">
        <v>612</v>
      </c>
      <c r="F301" s="22"/>
      <c r="G301" s="22"/>
      <c r="H301" s="22"/>
      <c r="I301" s="70"/>
      <c r="J301" s="17"/>
      <c r="K301" s="17"/>
    </row>
    <row r="302" spans="1:11" s="23" customFormat="1" hidden="1" x14ac:dyDescent="0.2">
      <c r="A302" s="2"/>
      <c r="B302" s="311"/>
      <c r="C302" s="22"/>
      <c r="D302" s="88" t="s">
        <v>598</v>
      </c>
      <c r="E302" s="85" t="s">
        <v>613</v>
      </c>
      <c r="F302" s="22"/>
      <c r="G302" s="22"/>
      <c r="H302" s="22"/>
      <c r="I302" s="70"/>
      <c r="J302" s="17"/>
      <c r="K302" s="17"/>
    </row>
    <row r="303" spans="1:11" s="23" customFormat="1" hidden="1" x14ac:dyDescent="0.2">
      <c r="A303" s="2"/>
      <c r="B303" s="311"/>
      <c r="C303" s="22"/>
      <c r="D303" s="88" t="s">
        <v>599</v>
      </c>
      <c r="E303" s="85" t="s">
        <v>612</v>
      </c>
      <c r="F303" s="22"/>
      <c r="G303" s="22"/>
      <c r="H303" s="22"/>
      <c r="I303" s="70"/>
      <c r="J303" s="17"/>
      <c r="K303" s="17"/>
    </row>
    <row r="304" spans="1:11" s="23" customFormat="1" hidden="1" x14ac:dyDescent="0.2">
      <c r="A304" s="2"/>
      <c r="B304" s="311"/>
      <c r="C304" s="22"/>
      <c r="D304" s="88" t="s">
        <v>600</v>
      </c>
      <c r="E304" s="85" t="s">
        <v>310</v>
      </c>
      <c r="F304" s="22"/>
      <c r="G304" s="22"/>
      <c r="H304" s="22"/>
      <c r="I304" s="70"/>
      <c r="J304" s="17"/>
      <c r="K304" s="17"/>
    </row>
    <row r="305" spans="1:14" s="23" customFormat="1" hidden="1" x14ac:dyDescent="0.2">
      <c r="A305" s="2"/>
      <c r="B305" s="311"/>
      <c r="C305" s="22"/>
      <c r="D305" s="88" t="s">
        <v>601</v>
      </c>
      <c r="E305" s="85" t="s">
        <v>612</v>
      </c>
      <c r="F305" s="22"/>
      <c r="G305" s="22"/>
      <c r="H305" s="22"/>
      <c r="I305" s="70"/>
      <c r="J305" s="17"/>
      <c r="K305" s="17"/>
    </row>
    <row r="306" spans="1:14" s="23" customFormat="1" hidden="1" x14ac:dyDescent="0.2">
      <c r="A306" s="2"/>
      <c r="B306" s="311"/>
      <c r="C306" s="22"/>
      <c r="D306" s="88" t="s">
        <v>602</v>
      </c>
      <c r="E306" s="85" t="s">
        <v>614</v>
      </c>
      <c r="F306" s="22"/>
      <c r="G306" s="22"/>
      <c r="H306" s="22"/>
      <c r="I306" s="70"/>
      <c r="J306" s="17"/>
      <c r="K306" s="17"/>
    </row>
    <row r="307" spans="1:14" s="23" customFormat="1" hidden="1" x14ac:dyDescent="0.2">
      <c r="A307" s="2"/>
      <c r="B307" s="311"/>
      <c r="C307" s="22"/>
      <c r="D307" s="88" t="s">
        <v>603</v>
      </c>
      <c r="E307" s="85" t="s">
        <v>615</v>
      </c>
      <c r="F307" s="22"/>
      <c r="G307" s="22"/>
      <c r="H307" s="22"/>
      <c r="I307" s="70"/>
      <c r="J307" s="17"/>
      <c r="K307" s="17"/>
    </row>
    <row r="308" spans="1:14" s="23" customFormat="1" hidden="1" x14ac:dyDescent="0.2">
      <c r="A308" s="2"/>
      <c r="B308" s="311"/>
      <c r="C308" s="22"/>
      <c r="D308" s="88" t="s">
        <v>604</v>
      </c>
      <c r="E308" s="85" t="s">
        <v>612</v>
      </c>
      <c r="F308" s="22"/>
      <c r="G308" s="22"/>
      <c r="H308" s="22"/>
      <c r="I308" s="70"/>
      <c r="J308" s="17"/>
      <c r="K308" s="17"/>
    </row>
    <row r="309" spans="1:14" s="23" customFormat="1" hidden="1" x14ac:dyDescent="0.2">
      <c r="A309" s="2"/>
      <c r="B309" s="311"/>
      <c r="C309" s="22"/>
      <c r="D309" s="88" t="s">
        <v>605</v>
      </c>
      <c r="E309" s="85" t="s">
        <v>613</v>
      </c>
      <c r="F309" s="22"/>
      <c r="G309" s="22"/>
      <c r="H309" s="22"/>
      <c r="I309" s="70"/>
      <c r="J309" s="17"/>
      <c r="K309" s="17"/>
    </row>
    <row r="310" spans="1:14" s="23" customFormat="1" hidden="1" x14ac:dyDescent="0.2">
      <c r="A310" s="2"/>
      <c r="B310" s="311"/>
      <c r="C310" s="22"/>
      <c r="D310" s="88" t="s">
        <v>606</v>
      </c>
      <c r="E310" s="85" t="s">
        <v>615</v>
      </c>
      <c r="F310" s="22"/>
      <c r="G310" s="22"/>
      <c r="H310" s="22"/>
      <c r="I310" s="70"/>
      <c r="J310" s="17"/>
      <c r="K310" s="17"/>
    </row>
    <row r="311" spans="1:14" s="23" customFormat="1" hidden="1" x14ac:dyDescent="0.2">
      <c r="A311" s="2"/>
      <c r="B311" s="311"/>
      <c r="C311" s="22"/>
      <c r="D311" s="88" t="s">
        <v>607</v>
      </c>
      <c r="E311" s="85" t="s">
        <v>612</v>
      </c>
      <c r="F311" s="22"/>
      <c r="G311" s="22"/>
      <c r="H311" s="22"/>
      <c r="I311" s="70"/>
      <c r="J311" s="17"/>
      <c r="K311" s="17"/>
    </row>
    <row r="312" spans="1:14" s="23" customFormat="1" hidden="1" x14ac:dyDescent="0.2">
      <c r="A312" s="2"/>
      <c r="B312" s="311"/>
      <c r="C312" s="22"/>
      <c r="D312" s="88" t="s">
        <v>608</v>
      </c>
      <c r="E312" s="85" t="s">
        <v>614</v>
      </c>
      <c r="F312" s="22"/>
      <c r="G312" s="22"/>
      <c r="H312" s="22"/>
      <c r="I312" s="70"/>
      <c r="J312" s="17"/>
      <c r="K312" s="17"/>
    </row>
    <row r="313" spans="1:14" s="23" customFormat="1" hidden="1" x14ac:dyDescent="0.2">
      <c r="A313" s="2"/>
      <c r="B313" s="311"/>
      <c r="C313" s="22"/>
      <c r="D313" s="88" t="s">
        <v>609</v>
      </c>
      <c r="E313" s="85" t="s">
        <v>612</v>
      </c>
      <c r="F313" s="22"/>
      <c r="G313" s="22"/>
      <c r="H313" s="22"/>
      <c r="I313" s="70"/>
      <c r="J313" s="17"/>
      <c r="K313" s="17"/>
    </row>
    <row r="314" spans="1:14" s="13" customFormat="1" hidden="1" x14ac:dyDescent="0.2">
      <c r="A314" s="2"/>
      <c r="B314" s="311"/>
      <c r="C314" s="22"/>
      <c r="D314" s="88" t="s">
        <v>610</v>
      </c>
      <c r="E314" s="85" t="s">
        <v>615</v>
      </c>
      <c r="F314" s="22"/>
      <c r="G314" s="22"/>
      <c r="H314" s="22"/>
      <c r="I314" s="70"/>
      <c r="J314" s="17"/>
      <c r="K314" s="17"/>
    </row>
    <row r="315" spans="1:14" s="14" customFormat="1" hidden="1" x14ac:dyDescent="0.2">
      <c r="A315" s="2"/>
      <c r="B315" s="311"/>
      <c r="C315" s="22"/>
      <c r="D315" s="85" t="s">
        <v>611</v>
      </c>
      <c r="E315" s="85" t="s">
        <v>310</v>
      </c>
      <c r="F315" s="22"/>
      <c r="G315" s="22"/>
      <c r="H315" s="22"/>
      <c r="I315" s="70"/>
      <c r="J315" s="17"/>
      <c r="K315" s="17"/>
    </row>
    <row r="316" spans="1:14" s="25" customFormat="1" hidden="1" x14ac:dyDescent="0.2">
      <c r="A316" s="2"/>
      <c r="B316" s="311"/>
      <c r="C316" s="22"/>
      <c r="D316" s="49"/>
      <c r="E316" s="49"/>
      <c r="F316" s="22"/>
      <c r="G316" s="22"/>
      <c r="H316" s="22"/>
      <c r="I316" s="70"/>
      <c r="J316" s="17"/>
      <c r="K316" s="17"/>
    </row>
    <row r="317" spans="1:14" s="1" customFormat="1" ht="38.25" x14ac:dyDescent="0.2">
      <c r="A317" s="237" t="s">
        <v>20</v>
      </c>
      <c r="B317" s="312" t="s">
        <v>801</v>
      </c>
      <c r="C317" s="238" t="s">
        <v>298</v>
      </c>
      <c r="D317" s="238" t="s">
        <v>1011</v>
      </c>
      <c r="E317" s="238" t="s">
        <v>297</v>
      </c>
      <c r="F317" s="238" t="s">
        <v>26</v>
      </c>
      <c r="G317" s="238" t="s">
        <v>16</v>
      </c>
      <c r="H317" s="238" t="s">
        <v>793</v>
      </c>
      <c r="I317" s="239" t="s">
        <v>21</v>
      </c>
      <c r="J317" s="239" t="s">
        <v>809</v>
      </c>
      <c r="K317" s="240" t="s">
        <v>810</v>
      </c>
    </row>
    <row r="318" spans="1:14" s="3" customFormat="1" ht="25.5" x14ac:dyDescent="0.2">
      <c r="A318" s="332">
        <v>42736</v>
      </c>
      <c r="B318" s="333" t="s">
        <v>1048</v>
      </c>
      <c r="C318" s="324" t="s">
        <v>299</v>
      </c>
      <c r="D318" s="325"/>
      <c r="E318" s="326" t="str">
        <f>IF(D318&lt;&gt;0,VLOOKUP(Tabel1[stad/gemeente in Vlaanderen, of Brussel],$D$7:$E$315,2,0),"wordt automatisch berekend")</f>
        <v>wordt automatisch berekend</v>
      </c>
      <c r="F318" s="325" t="s">
        <v>283</v>
      </c>
      <c r="G318" s="327" t="s">
        <v>301</v>
      </c>
      <c r="H318" s="337" t="str">
        <f>IF(Tabel1[type activiteit]&lt;&gt;0,VLOOKUP(Tabel1[type activiteit],$G$7:$H$23,2,0),"wordt automatisch aangevuld")</f>
        <v>1 creatieopdracht = 1 activiteit</v>
      </c>
      <c r="I318" s="328">
        <v>1</v>
      </c>
      <c r="J318" s="328"/>
      <c r="K318" s="306"/>
      <c r="L318" s="10"/>
      <c r="M318" s="18"/>
      <c r="N318" s="18"/>
    </row>
    <row r="319" spans="1:14" s="3" customFormat="1" ht="25.5" x14ac:dyDescent="0.2">
      <c r="A319" s="332">
        <v>42736</v>
      </c>
      <c r="B319" s="333" t="s">
        <v>1049</v>
      </c>
      <c r="C319" s="324" t="s">
        <v>299</v>
      </c>
      <c r="D319" s="325"/>
      <c r="E319" s="326" t="str">
        <f>IF(D319&lt;&gt;0,VLOOKUP(Tabel1[stad/gemeente in Vlaanderen, of Brussel],$D$7:$E$315,2,0),"wordt automatisch berekend")</f>
        <v>wordt automatisch berekend</v>
      </c>
      <c r="F319" s="325" t="s">
        <v>283</v>
      </c>
      <c r="G319" s="327" t="s">
        <v>301</v>
      </c>
      <c r="H319" s="337" t="str">
        <f>IF(Tabel1[type activiteit]&lt;&gt;0,VLOOKUP(Tabel1[type activiteit],$G$7:$H$23,2,0),"wordt automatisch aangevuld")</f>
        <v>1 creatieopdracht = 1 activiteit</v>
      </c>
      <c r="I319" s="328">
        <v>1</v>
      </c>
      <c r="J319" s="328"/>
      <c r="K319" s="306"/>
      <c r="L319" s="10"/>
      <c r="M319" s="18"/>
      <c r="N319" s="18"/>
    </row>
    <row r="320" spans="1:14" s="98" customFormat="1" ht="25.5" x14ac:dyDescent="0.2">
      <c r="A320" s="332">
        <v>42736</v>
      </c>
      <c r="B320" s="333" t="s">
        <v>1403</v>
      </c>
      <c r="C320" s="334" t="s">
        <v>299</v>
      </c>
      <c r="D320" s="335" t="s">
        <v>379</v>
      </c>
      <c r="E320" s="336" t="str">
        <f>IF(D320&lt;&gt;0,VLOOKUP(Tabel1[stad/gemeente in Vlaanderen, of Brussel],$D$7:$E$315,2,0),"wordt automatisch berekend")</f>
        <v>Oost-Vlaanderen</v>
      </c>
      <c r="F320" s="334" t="s">
        <v>283</v>
      </c>
      <c r="G320" s="316" t="s">
        <v>302</v>
      </c>
      <c r="H320" s="337" t="str">
        <f>IF(Tabel1[type activiteit]&lt;&gt;0,VLOOKUP(Tabel1[type activiteit],$G$7:$H$23,2,0),"wordt automatisch aangevuld")</f>
        <v>Vul de duurtijd van de begeleiding in in dagen</v>
      </c>
      <c r="I320" s="328">
        <v>10</v>
      </c>
      <c r="J320" s="328"/>
      <c r="K320" s="331"/>
    </row>
    <row r="321" spans="1:14" s="3" customFormat="1" ht="38.25" x14ac:dyDescent="0.2">
      <c r="A321" s="332">
        <v>42934</v>
      </c>
      <c r="B321" s="333" t="s">
        <v>1027</v>
      </c>
      <c r="C321" s="324" t="s">
        <v>299</v>
      </c>
      <c r="D321" s="325" t="s">
        <v>501</v>
      </c>
      <c r="E321" s="326" t="str">
        <f>IF(D321&lt;&gt;0,VLOOKUP(Tabel1[stad/gemeente in Vlaanderen, of Brussel],$D$7:$E$315,2,0),"wordt automatisch berekend")</f>
        <v>Limburg</v>
      </c>
      <c r="F321" s="325" t="s">
        <v>286</v>
      </c>
      <c r="G321" s="327" t="s">
        <v>302</v>
      </c>
      <c r="H321" s="337" t="str">
        <f>IF(Tabel1[type activiteit]&lt;&gt;0,VLOOKUP(Tabel1[type activiteit],$G$7:$H$23,2,0),"wordt automatisch aangevuld")</f>
        <v>Vul de duurtijd van de begeleiding in in dagen</v>
      </c>
      <c r="I321" s="328">
        <v>5</v>
      </c>
      <c r="J321" s="328"/>
      <c r="K321" s="331">
        <v>20</v>
      </c>
      <c r="L321" s="10"/>
      <c r="M321" s="18"/>
      <c r="N321" s="18"/>
    </row>
    <row r="322" spans="1:14" s="3" customFormat="1" ht="51" x14ac:dyDescent="0.2">
      <c r="A322" s="332">
        <v>42767</v>
      </c>
      <c r="B322" s="333" t="s">
        <v>1404</v>
      </c>
      <c r="C322" s="324" t="s">
        <v>299</v>
      </c>
      <c r="D322" s="325" t="s">
        <v>310</v>
      </c>
      <c r="E322" s="326" t="str">
        <f>IF(D322&lt;&gt;0,VLOOKUP(Tabel1[stad/gemeente in Vlaanderen, of Brussel],$D$7:$E$315,2,0),"wordt automatisch berekend")</f>
        <v>Antwerpen</v>
      </c>
      <c r="F322" s="325" t="s">
        <v>285</v>
      </c>
      <c r="G322" s="327" t="s">
        <v>302</v>
      </c>
      <c r="H322" s="337" t="str">
        <f>IF(Tabel1[type activiteit]&lt;&gt;0,VLOOKUP(Tabel1[type activiteit],$G$7:$H$23,2,0),"wordt automatisch aangevuld")</f>
        <v>Vul de duurtijd van de begeleiding in in dagen</v>
      </c>
      <c r="I322" s="328">
        <v>6</v>
      </c>
      <c r="J322" s="328"/>
      <c r="K322" s="331">
        <v>40</v>
      </c>
      <c r="L322" s="10"/>
      <c r="M322" s="18"/>
      <c r="N322" s="18"/>
    </row>
    <row r="323" spans="1:14" s="3" customFormat="1" ht="38.25" x14ac:dyDescent="0.2">
      <c r="A323" s="332">
        <v>42736</v>
      </c>
      <c r="B323" s="344" t="s">
        <v>1422</v>
      </c>
      <c r="C323" s="324" t="s">
        <v>299</v>
      </c>
      <c r="D323" s="325" t="s">
        <v>379</v>
      </c>
      <c r="E323" s="326" t="str">
        <f>IF(D323&lt;&gt;0,VLOOKUP(Tabel1[stad/gemeente in Vlaanderen, of Brussel],$D$7:$E$315,2,0),"wordt automatisch berekend")</f>
        <v>Oost-Vlaanderen</v>
      </c>
      <c r="F323" s="325" t="s">
        <v>283</v>
      </c>
      <c r="G323" s="327" t="s">
        <v>11</v>
      </c>
      <c r="H323" s="337" t="str">
        <f>IF(Tabel1[type activiteit]&lt;&gt;0,VLOOKUP(Tabel1[type activiteit],$G$7:$H$23,2,0),"wordt automatisch aangevuld")</f>
        <v>Elke lijn = 1 activiteit</v>
      </c>
      <c r="I323" s="328">
        <v>3</v>
      </c>
      <c r="J323" s="328"/>
      <c r="K323" s="331"/>
      <c r="L323" s="10"/>
      <c r="M323" s="18"/>
      <c r="N323" s="18"/>
    </row>
    <row r="324" spans="1:14" s="3" customFormat="1" ht="42.75" customHeight="1" x14ac:dyDescent="0.2">
      <c r="A324" s="332">
        <v>42736</v>
      </c>
      <c r="B324" s="333" t="s">
        <v>1425</v>
      </c>
      <c r="C324" s="324" t="s">
        <v>299</v>
      </c>
      <c r="D324" s="325" t="s">
        <v>379</v>
      </c>
      <c r="E324" s="326" t="str">
        <f>IF(D324&lt;&gt;0,VLOOKUP(Tabel1[stad/gemeente in Vlaanderen, of Brussel],$D$7:$E$315,2,0),"wordt automatisch berekend")</f>
        <v>Oost-Vlaanderen</v>
      </c>
      <c r="F324" s="325" t="s">
        <v>285</v>
      </c>
      <c r="G324" s="327" t="s">
        <v>11</v>
      </c>
      <c r="H324" s="337" t="str">
        <f>IF(Tabel1[type activiteit]&lt;&gt;0,VLOOKUP(Tabel1[type activiteit],$G$7:$H$23,2,0),"wordt automatisch aangevuld")</f>
        <v>Elke lijn = 1 activiteit</v>
      </c>
      <c r="I324" s="328">
        <v>1</v>
      </c>
      <c r="J324" s="328"/>
      <c r="K324" s="331">
        <v>100</v>
      </c>
      <c r="L324" s="10"/>
      <c r="M324" s="18"/>
      <c r="N324" s="18"/>
    </row>
    <row r="325" spans="1:14" s="3" customFormat="1" ht="25.5" x14ac:dyDescent="0.2">
      <c r="A325" s="332">
        <v>42736</v>
      </c>
      <c r="B325" s="333" t="s">
        <v>1028</v>
      </c>
      <c r="C325" s="324" t="s">
        <v>299</v>
      </c>
      <c r="D325" s="325" t="s">
        <v>379</v>
      </c>
      <c r="E325" s="326" t="str">
        <f>IF(D325&lt;&gt;0,VLOOKUP(Tabel1[stad/gemeente in Vlaanderen, of Brussel],$D$7:$E$315,2,0),"wordt automatisch berekend")</f>
        <v>Oost-Vlaanderen</v>
      </c>
      <c r="F325" s="325" t="s">
        <v>283</v>
      </c>
      <c r="G325" s="327" t="s">
        <v>11</v>
      </c>
      <c r="H325" s="337" t="str">
        <f>IF(Tabel1[type activiteit]&lt;&gt;0,VLOOKUP(Tabel1[type activiteit],$G$7:$H$23,2,0),"wordt automatisch aangevuld")</f>
        <v>Elke lijn = 1 activiteit</v>
      </c>
      <c r="I325" s="328">
        <v>1</v>
      </c>
      <c r="J325" s="328"/>
      <c r="K325" s="331"/>
      <c r="L325" s="10"/>
      <c r="M325" s="18"/>
      <c r="N325" s="18"/>
    </row>
    <row r="326" spans="1:14" s="3" customFormat="1" ht="25.5" x14ac:dyDescent="0.2">
      <c r="A326" s="332">
        <v>42736</v>
      </c>
      <c r="B326" s="333" t="s">
        <v>1405</v>
      </c>
      <c r="C326" s="324" t="s">
        <v>299</v>
      </c>
      <c r="D326" s="325" t="s">
        <v>379</v>
      </c>
      <c r="E326" s="326" t="str">
        <f>IF(D326&lt;&gt;0,VLOOKUP(Tabel1[stad/gemeente in Vlaanderen, of Brussel],$D$7:$E$315,2,0),"wordt automatisch berekend")</f>
        <v>Oost-Vlaanderen</v>
      </c>
      <c r="F326" s="325" t="s">
        <v>283</v>
      </c>
      <c r="G326" s="327" t="s">
        <v>11</v>
      </c>
      <c r="H326" s="337" t="str">
        <f>IF(Tabel1[type activiteit]&lt;&gt;0,VLOOKUP(Tabel1[type activiteit],$G$7:$H$23,2,0),"wordt automatisch aangevuld")</f>
        <v>Elke lijn = 1 activiteit</v>
      </c>
      <c r="I326" s="328">
        <v>1</v>
      </c>
      <c r="J326" s="328"/>
      <c r="K326" s="331"/>
      <c r="L326" s="10"/>
      <c r="M326" s="18"/>
      <c r="N326" s="18"/>
    </row>
    <row r="327" spans="1:14" s="3" customFormat="1" ht="38.25" x14ac:dyDescent="0.2">
      <c r="A327" s="332">
        <v>42736</v>
      </c>
      <c r="B327" s="333" t="s">
        <v>1406</v>
      </c>
      <c r="C327" s="334" t="s">
        <v>299</v>
      </c>
      <c r="D327" s="335" t="s">
        <v>379</v>
      </c>
      <c r="E327" s="336" t="str">
        <f>IF(D327&lt;&gt;0,VLOOKUP(Tabel1[stad/gemeente in Vlaanderen, of Brussel],$D$7:$E$315,2,0),"wordt automatisch berekend")</f>
        <v>Oost-Vlaanderen</v>
      </c>
      <c r="F327" s="334" t="s">
        <v>283</v>
      </c>
      <c r="G327" s="316" t="s">
        <v>302</v>
      </c>
      <c r="H327" s="337" t="str">
        <f>IF(Tabel1[type activiteit]&lt;&gt;0,VLOOKUP(Tabel1[type activiteit],$G$7:$H$23,2,0),"wordt automatisch aangevuld")</f>
        <v>Vul de duurtijd van de begeleiding in in dagen</v>
      </c>
      <c r="I327" s="328">
        <v>15</v>
      </c>
      <c r="J327" s="328"/>
      <c r="K327" s="331"/>
      <c r="L327" s="10"/>
      <c r="M327" s="18"/>
      <c r="N327" s="18"/>
    </row>
    <row r="328" spans="1:14" s="3" customFormat="1" ht="25.5" x14ac:dyDescent="0.2">
      <c r="A328" s="332">
        <v>42736</v>
      </c>
      <c r="B328" s="333" t="s">
        <v>1029</v>
      </c>
      <c r="C328" s="324" t="s">
        <v>299</v>
      </c>
      <c r="D328" s="325" t="s">
        <v>379</v>
      </c>
      <c r="E328" s="326" t="str">
        <f>IF(D328&lt;&gt;0,VLOOKUP(Tabel1[stad/gemeente in Vlaanderen, of Brussel],$D$7:$E$315,2,0),"wordt automatisch berekend")</f>
        <v>Oost-Vlaanderen</v>
      </c>
      <c r="F328" s="325" t="s">
        <v>285</v>
      </c>
      <c r="G328" s="327" t="s">
        <v>11</v>
      </c>
      <c r="H328" s="337" t="str">
        <f>IF(Tabel1[type activiteit]&lt;&gt;0,VLOOKUP(Tabel1[type activiteit],$G$7:$H$23,2,0),"wordt automatisch aangevuld")</f>
        <v>Elke lijn = 1 activiteit</v>
      </c>
      <c r="I328" s="328">
        <v>3</v>
      </c>
      <c r="J328" s="328"/>
      <c r="K328" s="331"/>
      <c r="L328" s="10"/>
      <c r="M328" s="18"/>
      <c r="N328" s="18"/>
    </row>
    <row r="329" spans="1:14" s="3" customFormat="1" ht="66" customHeight="1" x14ac:dyDescent="0.2">
      <c r="A329" s="332">
        <v>42736</v>
      </c>
      <c r="B329" s="333" t="s">
        <v>1407</v>
      </c>
      <c r="C329" s="338" t="s">
        <v>299</v>
      </c>
      <c r="D329" s="335" t="s">
        <v>379</v>
      </c>
      <c r="E329" s="326" t="str">
        <f>IF(D329&lt;&gt;0,VLOOKUP(Tabel1[stad/gemeente in Vlaanderen, of Brussel],$D$7:$E$315,2,0),"wordt automatisch berekend")</f>
        <v>Oost-Vlaanderen</v>
      </c>
      <c r="F329" s="335" t="s">
        <v>283</v>
      </c>
      <c r="G329" s="339" t="s">
        <v>19</v>
      </c>
      <c r="H329" s="337" t="str">
        <f>IF(Tabel1[type activiteit]&lt;&gt;0,VLOOKUP(Tabel1[type activiteit],$G$7:$H$23,2,0),"wordt automatisch aangevuld")</f>
        <v>Elke afzonderlijke voorstelling = 1 activiteit. Meerdere voorstellingen voor eenzelfde publiek = 1 activiteit</v>
      </c>
      <c r="I329" s="328">
        <v>2</v>
      </c>
      <c r="J329" s="328"/>
      <c r="K329" s="329">
        <v>150</v>
      </c>
      <c r="L329" s="10"/>
      <c r="M329" s="18"/>
      <c r="N329" s="18"/>
    </row>
    <row r="330" spans="1:14" s="3" customFormat="1" ht="38.25" x14ac:dyDescent="0.2">
      <c r="A330" s="332">
        <v>42736</v>
      </c>
      <c r="B330" s="333" t="s">
        <v>1032</v>
      </c>
      <c r="C330" s="338" t="s">
        <v>299</v>
      </c>
      <c r="D330" s="335" t="s">
        <v>379</v>
      </c>
      <c r="E330" s="326" t="str">
        <f>IF(D330&lt;&gt;0,VLOOKUP(Tabel1[stad/gemeente in Vlaanderen, of Brussel],$D$7:$E$315,2,0),"wordt automatisch berekend")</f>
        <v>Oost-Vlaanderen</v>
      </c>
      <c r="F330" s="335" t="s">
        <v>283</v>
      </c>
      <c r="G330" s="339" t="s">
        <v>19</v>
      </c>
      <c r="H330" s="337" t="str">
        <f>IF(Tabel1[type activiteit]&lt;&gt;0,VLOOKUP(Tabel1[type activiteit],$G$7:$H$23,2,0),"wordt automatisch aangevuld")</f>
        <v>Elke afzonderlijke voorstelling = 1 activiteit. Meerdere voorstellingen voor eenzelfde publiek = 1 activiteit</v>
      </c>
      <c r="I330" s="328">
        <v>1</v>
      </c>
      <c r="J330" s="328"/>
      <c r="K330" s="329">
        <v>60</v>
      </c>
      <c r="L330" s="10"/>
      <c r="M330" s="18"/>
      <c r="N330" s="18"/>
    </row>
    <row r="331" spans="1:14" s="3" customFormat="1" ht="38.25" x14ac:dyDescent="0.2">
      <c r="A331" s="340">
        <v>42736</v>
      </c>
      <c r="B331" s="323" t="s">
        <v>1408</v>
      </c>
      <c r="C331" s="341"/>
      <c r="D331" s="110"/>
      <c r="E331" s="330" t="str">
        <f>IF(D331&lt;&gt;0,VLOOKUP(Tabel1[stad/gemeente in Vlaanderen, of Brussel],$D$7:$E$315,2,0),"wordt automatisch berekend")</f>
        <v>wordt automatisch berekend</v>
      </c>
      <c r="F331" s="110" t="s">
        <v>285</v>
      </c>
      <c r="G331" s="342" t="s">
        <v>19</v>
      </c>
      <c r="H331" s="343" t="str">
        <f>IF(Tabel1[type activiteit]&lt;&gt;0,VLOOKUP(Tabel1[type activiteit],$G$7:$H$23,2,0),"wordt automatisch aangevuld")</f>
        <v>Elke afzonderlijke voorstelling = 1 activiteit. Meerdere voorstellingen voor eenzelfde publiek = 1 activiteit</v>
      </c>
      <c r="I331" s="305">
        <v>1</v>
      </c>
      <c r="J331" s="305"/>
      <c r="K331" s="306">
        <v>150</v>
      </c>
      <c r="L331" s="10"/>
      <c r="M331" s="18"/>
      <c r="N331" s="18"/>
    </row>
    <row r="332" spans="1:14" s="3" customFormat="1" ht="63.75" x14ac:dyDescent="0.2">
      <c r="A332" s="332">
        <v>42736</v>
      </c>
      <c r="B332" s="333" t="s">
        <v>1046</v>
      </c>
      <c r="C332" s="338" t="s">
        <v>299</v>
      </c>
      <c r="D332" s="335" t="s">
        <v>379</v>
      </c>
      <c r="E332" s="326" t="str">
        <f>IF(D332&lt;&gt;0,VLOOKUP(Tabel1[stad/gemeente in Vlaanderen, of Brussel],$D$7:$E$315,2,0),"wordt automatisch berekend")</f>
        <v>Oost-Vlaanderen</v>
      </c>
      <c r="F332" s="335" t="s">
        <v>285</v>
      </c>
      <c r="G332" s="339" t="s">
        <v>19</v>
      </c>
      <c r="H332" s="337" t="str">
        <f>IF(Tabel1[type activiteit]&lt;&gt;0,VLOOKUP(Tabel1[type activiteit],$G$7:$H$23,2,0),"wordt automatisch aangevuld")</f>
        <v>Elke afzonderlijke voorstelling = 1 activiteit. Meerdere voorstellingen voor eenzelfde publiek = 1 activiteit</v>
      </c>
      <c r="I332" s="328">
        <v>1</v>
      </c>
      <c r="J332" s="328"/>
      <c r="K332" s="329">
        <v>300</v>
      </c>
      <c r="L332" s="10"/>
      <c r="M332" s="18"/>
      <c r="N332" s="18"/>
    </row>
    <row r="333" spans="1:14" s="3" customFormat="1" ht="51" x14ac:dyDescent="0.2">
      <c r="A333" s="332">
        <v>42736</v>
      </c>
      <c r="B333" s="333" t="s">
        <v>1410</v>
      </c>
      <c r="C333" s="338" t="s">
        <v>299</v>
      </c>
      <c r="D333" s="335" t="s">
        <v>379</v>
      </c>
      <c r="E333" s="326" t="str">
        <f>IF(D333&lt;&gt;0,VLOOKUP(Tabel1[stad/gemeente in Vlaanderen, of Brussel],$D$7:$E$315,2,0),"wordt automatisch berekend")</f>
        <v>Oost-Vlaanderen</v>
      </c>
      <c r="F333" s="335" t="s">
        <v>285</v>
      </c>
      <c r="G333" s="339" t="s">
        <v>19</v>
      </c>
      <c r="H333" s="337" t="str">
        <f>IF(Tabel1[type activiteit]&lt;&gt;0,VLOOKUP(Tabel1[type activiteit],$G$7:$H$23,2,0),"wordt automatisch aangevuld")</f>
        <v>Elke afzonderlijke voorstelling = 1 activiteit. Meerdere voorstellingen voor eenzelfde publiek = 1 activiteit</v>
      </c>
      <c r="I333" s="328">
        <v>1</v>
      </c>
      <c r="J333" s="328"/>
      <c r="K333" s="329">
        <v>80</v>
      </c>
      <c r="L333" s="10"/>
      <c r="M333" s="18"/>
      <c r="N333" s="18"/>
    </row>
    <row r="334" spans="1:14" s="3" customFormat="1" ht="56.25" customHeight="1" x14ac:dyDescent="0.2">
      <c r="A334" s="332">
        <v>42736</v>
      </c>
      <c r="B334" s="333" t="s">
        <v>1409</v>
      </c>
      <c r="C334" s="338" t="s">
        <v>299</v>
      </c>
      <c r="D334" s="335" t="s">
        <v>379</v>
      </c>
      <c r="E334" s="326" t="str">
        <f>IF(D334&lt;&gt;0,VLOOKUP(Tabel1[stad/gemeente in Vlaanderen, of Brussel],$D$7:$E$315,2,0),"wordt automatisch berekend")</f>
        <v>Oost-Vlaanderen</v>
      </c>
      <c r="F334" s="335" t="s">
        <v>285</v>
      </c>
      <c r="G334" s="339" t="s">
        <v>19</v>
      </c>
      <c r="H334" s="337" t="str">
        <f>IF(Tabel1[type activiteit]&lt;&gt;0,VLOOKUP(Tabel1[type activiteit],$G$7:$H$23,2,0),"wordt automatisch aangevuld")</f>
        <v>Elke afzonderlijke voorstelling = 1 activiteit. Meerdere voorstellingen voor eenzelfde publiek = 1 activiteit</v>
      </c>
      <c r="I334" s="328">
        <v>1</v>
      </c>
      <c r="J334" s="328"/>
      <c r="K334" s="329">
        <v>80</v>
      </c>
      <c r="L334" s="10"/>
      <c r="M334" s="18"/>
      <c r="N334" s="18"/>
    </row>
    <row r="335" spans="1:14" s="3" customFormat="1" ht="38.25" x14ac:dyDescent="0.2">
      <c r="A335" s="332">
        <v>42736</v>
      </c>
      <c r="B335" s="333" t="s">
        <v>1033</v>
      </c>
      <c r="C335" s="338" t="s">
        <v>27</v>
      </c>
      <c r="D335" s="335"/>
      <c r="E335" s="326" t="str">
        <f>IF(D335&lt;&gt;0,VLOOKUP(Tabel1[stad/gemeente in Vlaanderen, of Brussel],$D$7:$E$315,2,0),"wordt automatisch berekend")</f>
        <v>wordt automatisch berekend</v>
      </c>
      <c r="F335" s="335" t="s">
        <v>286</v>
      </c>
      <c r="G335" s="339" t="s">
        <v>19</v>
      </c>
      <c r="H335" s="337" t="str">
        <f>IF(Tabel1[type activiteit]&lt;&gt;0,VLOOKUP(Tabel1[type activiteit],$G$7:$H$23,2,0),"wordt automatisch aangevuld")</f>
        <v>Elke afzonderlijke voorstelling = 1 activiteit. Meerdere voorstellingen voor eenzelfde publiek = 1 activiteit</v>
      </c>
      <c r="I335" s="328">
        <v>1</v>
      </c>
      <c r="J335" s="328"/>
      <c r="K335" s="329">
        <v>200</v>
      </c>
      <c r="L335" s="10"/>
      <c r="M335" s="18"/>
      <c r="N335" s="18"/>
    </row>
    <row r="336" spans="1:14" s="3" customFormat="1" ht="51" x14ac:dyDescent="0.2">
      <c r="A336" s="332">
        <v>42736</v>
      </c>
      <c r="B336" s="344" t="s">
        <v>1047</v>
      </c>
      <c r="C336" s="338" t="s">
        <v>299</v>
      </c>
      <c r="D336" s="335" t="s">
        <v>379</v>
      </c>
      <c r="E336" s="326" t="str">
        <f>IF(D336&lt;&gt;0,VLOOKUP(Tabel1[stad/gemeente in Vlaanderen, of Brussel],$D$7:$E$315,2,0),"wordt automatisch berekend")</f>
        <v>Oost-Vlaanderen</v>
      </c>
      <c r="F336" s="335" t="s">
        <v>283</v>
      </c>
      <c r="G336" s="339" t="s">
        <v>19</v>
      </c>
      <c r="H336" s="337" t="str">
        <f>IF(Tabel1[type activiteit]&lt;&gt;0,VLOOKUP(Tabel1[type activiteit],$G$7:$H$23,2,0),"wordt automatisch aangevuld")</f>
        <v>Elke afzonderlijke voorstelling = 1 activiteit. Meerdere voorstellingen voor eenzelfde publiek = 1 activiteit</v>
      </c>
      <c r="I336" s="328">
        <v>1</v>
      </c>
      <c r="J336" s="328"/>
      <c r="K336" s="329">
        <v>50</v>
      </c>
      <c r="L336" s="10"/>
      <c r="M336" s="18"/>
      <c r="N336" s="18"/>
    </row>
    <row r="337" spans="1:14" s="3" customFormat="1" ht="51" x14ac:dyDescent="0.2">
      <c r="A337" s="332">
        <v>43009</v>
      </c>
      <c r="B337" s="344" t="s">
        <v>1423</v>
      </c>
      <c r="C337" s="338" t="s">
        <v>299</v>
      </c>
      <c r="D337" s="335" t="s">
        <v>461</v>
      </c>
      <c r="E337" s="326" t="str">
        <f>IF(D337&lt;&gt;0,VLOOKUP(Tabel1[stad/gemeente in Vlaanderen, of Brussel],$D$7:$E$315,2,0),"wordt automatisch berekend")</f>
        <v>Vlaams-Brabant</v>
      </c>
      <c r="F337" s="335" t="s">
        <v>300</v>
      </c>
      <c r="G337" s="339" t="s">
        <v>19</v>
      </c>
      <c r="H337" s="337" t="str">
        <f>IF(Tabel1[type activiteit]&lt;&gt;0,VLOOKUP(Tabel1[type activiteit],$G$7:$H$23,2,0),"wordt automatisch aangevuld")</f>
        <v>Elke afzonderlijke voorstelling = 1 activiteit. Meerdere voorstellingen voor eenzelfde publiek = 1 activiteit</v>
      </c>
      <c r="I337" s="328">
        <v>1</v>
      </c>
      <c r="J337" s="328"/>
      <c r="K337" s="329">
        <v>200</v>
      </c>
      <c r="L337" s="10"/>
      <c r="M337" s="18"/>
      <c r="N337" s="18"/>
    </row>
    <row r="338" spans="1:14" s="3" customFormat="1" ht="51" x14ac:dyDescent="0.2">
      <c r="A338" s="332">
        <v>42736</v>
      </c>
      <c r="B338" s="344" t="s">
        <v>1050</v>
      </c>
      <c r="C338" s="338"/>
      <c r="D338" s="335"/>
      <c r="E338" s="326" t="str">
        <f>IF(D338&lt;&gt;0,VLOOKUP(Tabel1[stad/gemeente in Vlaanderen, of Brussel],$D$7:$E$315,2,0),"wordt automatisch berekend")</f>
        <v>wordt automatisch berekend</v>
      </c>
      <c r="F338" s="335" t="s">
        <v>284</v>
      </c>
      <c r="G338" s="339" t="s">
        <v>19</v>
      </c>
      <c r="H338" s="337" t="str">
        <f>IF(Tabel1[type activiteit]&lt;&gt;0,VLOOKUP(Tabel1[type activiteit],$G$7:$H$23,2,0),"wordt automatisch aangevuld")</f>
        <v>Elke afzonderlijke voorstelling = 1 activiteit. Meerdere voorstellingen voor eenzelfde publiek = 1 activiteit</v>
      </c>
      <c r="I338" s="328">
        <v>8</v>
      </c>
      <c r="J338" s="328"/>
      <c r="K338" s="329">
        <v>3000</v>
      </c>
      <c r="L338" s="10"/>
      <c r="M338" s="18"/>
      <c r="N338" s="18"/>
    </row>
    <row r="339" spans="1:14" s="3" customFormat="1" ht="39" customHeight="1" x14ac:dyDescent="0.2">
      <c r="A339" s="340">
        <v>42736</v>
      </c>
      <c r="B339" s="323" t="s">
        <v>1045</v>
      </c>
      <c r="C339" s="341"/>
      <c r="D339" s="110"/>
      <c r="E339" s="330" t="str">
        <f>IF(D339&lt;&gt;0,VLOOKUP(Tabel1[stad/gemeente in Vlaanderen, of Brussel],$D$7:$E$315,2,0),"wordt automatisch berekend")</f>
        <v>wordt automatisch berekend</v>
      </c>
      <c r="F339" s="110" t="s">
        <v>284</v>
      </c>
      <c r="G339" s="342" t="s">
        <v>19</v>
      </c>
      <c r="H339" s="343" t="str">
        <f>IF(Tabel1[type activiteit]&lt;&gt;0,VLOOKUP(Tabel1[type activiteit],$G$7:$H$23,2,0),"wordt automatisch aangevuld")</f>
        <v>Elke afzonderlijke voorstelling = 1 activiteit. Meerdere voorstellingen voor eenzelfde publiek = 1 activiteit</v>
      </c>
      <c r="I339" s="305">
        <v>10</v>
      </c>
      <c r="J339" s="305"/>
      <c r="K339" s="306">
        <v>8000</v>
      </c>
      <c r="L339" s="10"/>
      <c r="M339" s="18"/>
      <c r="N339" s="18"/>
    </row>
    <row r="340" spans="1:14" s="3" customFormat="1" ht="38.25" x14ac:dyDescent="0.2">
      <c r="A340" s="332">
        <v>42736</v>
      </c>
      <c r="B340" s="344" t="s">
        <v>1424</v>
      </c>
      <c r="C340" s="338" t="s">
        <v>299</v>
      </c>
      <c r="D340" s="335" t="s">
        <v>379</v>
      </c>
      <c r="E340" s="326" t="str">
        <f>IF(D340&lt;&gt;0,VLOOKUP(Tabel1[stad/gemeente in Vlaanderen, of Brussel],$D$7:$E$315,2,0),"wordt automatisch berekend")</f>
        <v>Oost-Vlaanderen</v>
      </c>
      <c r="F340" s="335" t="s">
        <v>283</v>
      </c>
      <c r="G340" s="339" t="s">
        <v>19</v>
      </c>
      <c r="H340" s="337" t="str">
        <f>IF(Tabel1[type activiteit]&lt;&gt;0,VLOOKUP(Tabel1[type activiteit],$G$7:$H$23,2,0),"wordt automatisch aangevuld")</f>
        <v>Elke afzonderlijke voorstelling = 1 activiteit. Meerdere voorstellingen voor eenzelfde publiek = 1 activiteit</v>
      </c>
      <c r="I340" s="328">
        <v>8</v>
      </c>
      <c r="J340" s="328"/>
      <c r="K340" s="329">
        <v>360</v>
      </c>
      <c r="L340" s="10"/>
      <c r="M340" s="18"/>
      <c r="N340" s="18"/>
    </row>
    <row r="341" spans="1:14" s="3" customFormat="1" ht="38.25" x14ac:dyDescent="0.2">
      <c r="A341" s="332">
        <v>42736</v>
      </c>
      <c r="B341" s="333" t="s">
        <v>1034</v>
      </c>
      <c r="C341" s="338" t="s">
        <v>299</v>
      </c>
      <c r="D341" s="335" t="s">
        <v>379</v>
      </c>
      <c r="E341" s="326" t="str">
        <f>IF(D341&lt;&gt;0,VLOOKUP(Tabel1[stad/gemeente in Vlaanderen, of Brussel],$D$7:$E$315,2,0),"wordt automatisch berekend")</f>
        <v>Oost-Vlaanderen</v>
      </c>
      <c r="F341" s="335" t="s">
        <v>300</v>
      </c>
      <c r="G341" s="339" t="s">
        <v>19</v>
      </c>
      <c r="H341" s="337" t="str">
        <f>IF(Tabel1[type activiteit]&lt;&gt;0,VLOOKUP(Tabel1[type activiteit],$G$7:$H$23,2,0),"wordt automatisch aangevuld")</f>
        <v>Elke afzonderlijke voorstelling = 1 activiteit. Meerdere voorstellingen voor eenzelfde publiek = 1 activiteit</v>
      </c>
      <c r="I341" s="328">
        <v>1</v>
      </c>
      <c r="J341" s="328"/>
      <c r="K341" s="329">
        <v>50</v>
      </c>
      <c r="L341" s="10"/>
      <c r="M341" s="18"/>
      <c r="N341" s="18"/>
    </row>
    <row r="342" spans="1:14" s="3" customFormat="1" ht="38.25" x14ac:dyDescent="0.2">
      <c r="A342" s="332">
        <v>42736</v>
      </c>
      <c r="B342" s="333" t="s">
        <v>1044</v>
      </c>
      <c r="C342" s="338" t="s">
        <v>299</v>
      </c>
      <c r="D342" s="335" t="s">
        <v>379</v>
      </c>
      <c r="E342" s="326" t="str">
        <f>IF(D342&lt;&gt;0,VLOOKUP(Tabel1[stad/gemeente in Vlaanderen, of Brussel],$D$7:$E$315,2,0),"wordt automatisch berekend")</f>
        <v>Oost-Vlaanderen</v>
      </c>
      <c r="F342" s="335" t="s">
        <v>300</v>
      </c>
      <c r="G342" s="339" t="s">
        <v>19</v>
      </c>
      <c r="H342" s="337" t="str">
        <f>IF(Tabel1[type activiteit]&lt;&gt;0,VLOOKUP(Tabel1[type activiteit],$G$7:$H$23,2,0),"wordt automatisch aangevuld")</f>
        <v>Elke afzonderlijke voorstelling = 1 activiteit. Meerdere voorstellingen voor eenzelfde publiek = 1 activiteit</v>
      </c>
      <c r="I342" s="328">
        <v>1</v>
      </c>
      <c r="J342" s="328"/>
      <c r="K342" s="329">
        <v>50</v>
      </c>
      <c r="L342" s="10"/>
      <c r="M342" s="18"/>
      <c r="N342" s="18"/>
    </row>
    <row r="343" spans="1:14" s="3" customFormat="1" ht="38.25" x14ac:dyDescent="0.2">
      <c r="A343" s="332">
        <v>42736</v>
      </c>
      <c r="B343" s="333" t="s">
        <v>1035</v>
      </c>
      <c r="C343" s="338" t="s">
        <v>299</v>
      </c>
      <c r="D343" s="335" t="s">
        <v>379</v>
      </c>
      <c r="E343" s="326" t="str">
        <f>IF(D343&lt;&gt;0,VLOOKUP(Tabel1[stad/gemeente in Vlaanderen, of Brussel],$D$7:$E$315,2,0),"wordt automatisch berekend")</f>
        <v>Oost-Vlaanderen</v>
      </c>
      <c r="F343" s="335" t="s">
        <v>300</v>
      </c>
      <c r="G343" s="339" t="s">
        <v>19</v>
      </c>
      <c r="H343" s="337" t="str">
        <f>IF(Tabel1[type activiteit]&lt;&gt;0,VLOOKUP(Tabel1[type activiteit],$G$7:$H$23,2,0),"wordt automatisch aangevuld")</f>
        <v>Elke afzonderlijke voorstelling = 1 activiteit. Meerdere voorstellingen voor eenzelfde publiek = 1 activiteit</v>
      </c>
      <c r="I343" s="328">
        <v>1</v>
      </c>
      <c r="J343" s="328"/>
      <c r="K343" s="329">
        <v>50</v>
      </c>
      <c r="L343" s="10"/>
      <c r="M343" s="18"/>
      <c r="N343" s="18"/>
    </row>
    <row r="344" spans="1:14" s="3" customFormat="1" ht="38.25" x14ac:dyDescent="0.2">
      <c r="A344" s="332">
        <v>42736</v>
      </c>
      <c r="B344" s="333" t="s">
        <v>1036</v>
      </c>
      <c r="C344" s="338" t="s">
        <v>299</v>
      </c>
      <c r="D344" s="335" t="s">
        <v>379</v>
      </c>
      <c r="E344" s="326" t="str">
        <f>IF(D344&lt;&gt;0,VLOOKUP(Tabel1[stad/gemeente in Vlaanderen, of Brussel],$D$7:$E$315,2,0),"wordt automatisch berekend")</f>
        <v>Oost-Vlaanderen</v>
      </c>
      <c r="F344" s="335" t="s">
        <v>300</v>
      </c>
      <c r="G344" s="339" t="s">
        <v>19</v>
      </c>
      <c r="H344" s="337" t="str">
        <f>IF(Tabel1[type activiteit]&lt;&gt;0,VLOOKUP(Tabel1[type activiteit],$G$7:$H$23,2,0),"wordt automatisch aangevuld")</f>
        <v>Elke afzonderlijke voorstelling = 1 activiteit. Meerdere voorstellingen voor eenzelfde publiek = 1 activiteit</v>
      </c>
      <c r="I344" s="328">
        <v>1</v>
      </c>
      <c r="J344" s="328"/>
      <c r="K344" s="329">
        <v>50</v>
      </c>
      <c r="L344" s="10"/>
      <c r="M344" s="18"/>
      <c r="N344" s="18"/>
    </row>
    <row r="345" spans="1:14" s="3" customFormat="1" ht="38.25" x14ac:dyDescent="0.2">
      <c r="A345" s="332">
        <v>42736</v>
      </c>
      <c r="B345" s="333" t="s">
        <v>1037</v>
      </c>
      <c r="C345" s="338" t="s">
        <v>299</v>
      </c>
      <c r="D345" s="335" t="s">
        <v>379</v>
      </c>
      <c r="E345" s="326" t="str">
        <f>IF(D345&lt;&gt;0,VLOOKUP(Tabel1[stad/gemeente in Vlaanderen, of Brussel],$D$7:$E$315,2,0),"wordt automatisch berekend")</f>
        <v>Oost-Vlaanderen</v>
      </c>
      <c r="F345" s="335" t="s">
        <v>300</v>
      </c>
      <c r="G345" s="339" t="s">
        <v>19</v>
      </c>
      <c r="H345" s="337" t="str">
        <f>IF(Tabel1[type activiteit]&lt;&gt;0,VLOOKUP(Tabel1[type activiteit],$G$7:$H$23,2,0),"wordt automatisch aangevuld")</f>
        <v>Elke afzonderlijke voorstelling = 1 activiteit. Meerdere voorstellingen voor eenzelfde publiek = 1 activiteit</v>
      </c>
      <c r="I345" s="328">
        <v>1</v>
      </c>
      <c r="J345" s="328"/>
      <c r="K345" s="329">
        <v>50</v>
      </c>
      <c r="L345" s="10"/>
      <c r="M345" s="18"/>
      <c r="N345" s="18"/>
    </row>
    <row r="346" spans="1:14" s="3" customFormat="1" ht="38.25" x14ac:dyDescent="0.2">
      <c r="A346" s="332">
        <v>42736</v>
      </c>
      <c r="B346" s="333" t="s">
        <v>1038</v>
      </c>
      <c r="C346" s="338" t="s">
        <v>299</v>
      </c>
      <c r="D346" s="335" t="s">
        <v>379</v>
      </c>
      <c r="E346" s="326" t="str">
        <f>IF(D346&lt;&gt;0,VLOOKUP(Tabel1[stad/gemeente in Vlaanderen, of Brussel],$D$7:$E$315,2,0),"wordt automatisch berekend")</f>
        <v>Oost-Vlaanderen</v>
      </c>
      <c r="F346" s="335" t="s">
        <v>300</v>
      </c>
      <c r="G346" s="339" t="s">
        <v>19</v>
      </c>
      <c r="H346" s="337" t="str">
        <f>IF(Tabel1[type activiteit]&lt;&gt;0,VLOOKUP(Tabel1[type activiteit],$G$7:$H$23,2,0),"wordt automatisch aangevuld")</f>
        <v>Elke afzonderlijke voorstelling = 1 activiteit. Meerdere voorstellingen voor eenzelfde publiek = 1 activiteit</v>
      </c>
      <c r="I346" s="328">
        <v>1</v>
      </c>
      <c r="J346" s="328"/>
      <c r="K346" s="329">
        <v>50</v>
      </c>
      <c r="L346" s="10"/>
      <c r="M346" s="18"/>
      <c r="N346" s="18"/>
    </row>
    <row r="347" spans="1:14" s="3" customFormat="1" ht="38.25" x14ac:dyDescent="0.2">
      <c r="A347" s="332">
        <v>42736</v>
      </c>
      <c r="B347" s="333" t="s">
        <v>1039</v>
      </c>
      <c r="C347" s="338" t="s">
        <v>299</v>
      </c>
      <c r="D347" s="335" t="s">
        <v>379</v>
      </c>
      <c r="E347" s="326" t="str">
        <f>IF(D347&lt;&gt;0,VLOOKUP(Tabel1[stad/gemeente in Vlaanderen, of Brussel],$D$7:$E$315,2,0),"wordt automatisch berekend")</f>
        <v>Oost-Vlaanderen</v>
      </c>
      <c r="F347" s="335" t="s">
        <v>300</v>
      </c>
      <c r="G347" s="339" t="s">
        <v>19</v>
      </c>
      <c r="H347" s="337" t="str">
        <f>IF(Tabel1[type activiteit]&lt;&gt;0,VLOOKUP(Tabel1[type activiteit],$G$7:$H$23,2,0),"wordt automatisch aangevuld")</f>
        <v>Elke afzonderlijke voorstelling = 1 activiteit. Meerdere voorstellingen voor eenzelfde publiek = 1 activiteit</v>
      </c>
      <c r="I347" s="328">
        <v>2</v>
      </c>
      <c r="J347" s="328"/>
      <c r="K347" s="329">
        <v>80</v>
      </c>
      <c r="L347" s="10"/>
      <c r="M347" s="18"/>
      <c r="N347" s="18"/>
    </row>
    <row r="348" spans="1:14" s="3" customFormat="1" ht="38.25" x14ac:dyDescent="0.2">
      <c r="A348" s="332">
        <v>42736</v>
      </c>
      <c r="B348" s="333" t="s">
        <v>1040</v>
      </c>
      <c r="C348" s="338" t="s">
        <v>299</v>
      </c>
      <c r="D348" s="335" t="s">
        <v>379</v>
      </c>
      <c r="E348" s="326" t="str">
        <f>IF(D348&lt;&gt;0,VLOOKUP(Tabel1[stad/gemeente in Vlaanderen, of Brussel],$D$7:$E$315,2,0),"wordt automatisch berekend")</f>
        <v>Oost-Vlaanderen</v>
      </c>
      <c r="F348" s="335" t="s">
        <v>300</v>
      </c>
      <c r="G348" s="339" t="s">
        <v>19</v>
      </c>
      <c r="H348" s="337" t="str">
        <f>IF(Tabel1[type activiteit]&lt;&gt;0,VLOOKUP(Tabel1[type activiteit],$G$7:$H$23,2,0),"wordt automatisch aangevuld")</f>
        <v>Elke afzonderlijke voorstelling = 1 activiteit. Meerdere voorstellingen voor eenzelfde publiek = 1 activiteit</v>
      </c>
      <c r="I348" s="328">
        <v>2</v>
      </c>
      <c r="J348" s="328"/>
      <c r="K348" s="329">
        <v>80</v>
      </c>
      <c r="L348" s="10"/>
      <c r="M348" s="18"/>
      <c r="N348" s="18"/>
    </row>
    <row r="349" spans="1:14" s="3" customFormat="1" ht="38.25" x14ac:dyDescent="0.2">
      <c r="A349" s="332">
        <v>42736</v>
      </c>
      <c r="B349" s="333" t="s">
        <v>1041</v>
      </c>
      <c r="C349" s="338" t="s">
        <v>299</v>
      </c>
      <c r="D349" s="335" t="s">
        <v>379</v>
      </c>
      <c r="E349" s="326" t="str">
        <f>IF(D349&lt;&gt;0,VLOOKUP(Tabel1[stad/gemeente in Vlaanderen, of Brussel],$D$7:$E$315,2,0),"wordt automatisch berekend")</f>
        <v>Oost-Vlaanderen</v>
      </c>
      <c r="F349" s="335" t="s">
        <v>300</v>
      </c>
      <c r="G349" s="339" t="s">
        <v>19</v>
      </c>
      <c r="H349" s="337" t="str">
        <f>IF(Tabel1[type activiteit]&lt;&gt;0,VLOOKUP(Tabel1[type activiteit],$G$7:$H$23,2,0),"wordt automatisch aangevuld")</f>
        <v>Elke afzonderlijke voorstelling = 1 activiteit. Meerdere voorstellingen voor eenzelfde publiek = 1 activiteit</v>
      </c>
      <c r="I349" s="328">
        <v>2</v>
      </c>
      <c r="J349" s="328"/>
      <c r="K349" s="329">
        <v>80</v>
      </c>
      <c r="L349" s="10"/>
      <c r="M349" s="18"/>
      <c r="N349" s="18"/>
    </row>
    <row r="350" spans="1:14" s="3" customFormat="1" ht="38.25" x14ac:dyDescent="0.2">
      <c r="A350" s="332">
        <v>42736</v>
      </c>
      <c r="B350" s="333" t="s">
        <v>1042</v>
      </c>
      <c r="C350" s="338" t="s">
        <v>299</v>
      </c>
      <c r="D350" s="335" t="s">
        <v>379</v>
      </c>
      <c r="E350" s="326" t="str">
        <f>IF(D350&lt;&gt;0,VLOOKUP(Tabel1[stad/gemeente in Vlaanderen, of Brussel],$D$7:$E$315,2,0),"wordt automatisch berekend")</f>
        <v>Oost-Vlaanderen</v>
      </c>
      <c r="F350" s="335" t="s">
        <v>300</v>
      </c>
      <c r="G350" s="339" t="s">
        <v>19</v>
      </c>
      <c r="H350" s="337" t="str">
        <f>IF(Tabel1[type activiteit]&lt;&gt;0,VLOOKUP(Tabel1[type activiteit],$G$7:$H$23,2,0),"wordt automatisch aangevuld")</f>
        <v>Elke afzonderlijke voorstelling = 1 activiteit. Meerdere voorstellingen voor eenzelfde publiek = 1 activiteit</v>
      </c>
      <c r="I350" s="328">
        <v>2</v>
      </c>
      <c r="J350" s="328"/>
      <c r="K350" s="329">
        <v>80</v>
      </c>
      <c r="L350" s="10"/>
      <c r="M350" s="18"/>
      <c r="N350" s="18"/>
    </row>
    <row r="351" spans="1:14" s="3" customFormat="1" ht="38.25" x14ac:dyDescent="0.2">
      <c r="A351" s="332">
        <v>42736</v>
      </c>
      <c r="B351" s="333" t="s">
        <v>1043</v>
      </c>
      <c r="C351" s="338" t="s">
        <v>299</v>
      </c>
      <c r="D351" s="335" t="s">
        <v>379</v>
      </c>
      <c r="E351" s="326" t="str">
        <f>IF(D351&lt;&gt;0,VLOOKUP(Tabel1[stad/gemeente in Vlaanderen, of Brussel],$D$7:$E$315,2,0),"wordt automatisch berekend")</f>
        <v>Oost-Vlaanderen</v>
      </c>
      <c r="F351" s="335" t="s">
        <v>300</v>
      </c>
      <c r="G351" s="339" t="s">
        <v>19</v>
      </c>
      <c r="H351" s="337" t="str">
        <f>IF(Tabel1[type activiteit]&lt;&gt;0,VLOOKUP(Tabel1[type activiteit],$G$7:$H$23,2,0),"wordt automatisch aangevuld")</f>
        <v>Elke afzonderlijke voorstelling = 1 activiteit. Meerdere voorstellingen voor eenzelfde publiek = 1 activiteit</v>
      </c>
      <c r="I351" s="328">
        <v>2</v>
      </c>
      <c r="J351" s="328"/>
      <c r="K351" s="329">
        <v>80</v>
      </c>
      <c r="L351" s="10"/>
      <c r="M351" s="18"/>
      <c r="N351" s="18"/>
    </row>
    <row r="352" spans="1:14" s="3" customFormat="1" ht="38.25" x14ac:dyDescent="0.2">
      <c r="A352" s="332">
        <v>42736</v>
      </c>
      <c r="B352" s="333" t="s">
        <v>1031</v>
      </c>
      <c r="C352" s="324" t="s">
        <v>299</v>
      </c>
      <c r="D352" s="325"/>
      <c r="E352" s="326" t="str">
        <f>IF(D352&lt;&gt;0,VLOOKUP(Tabel1[stad/gemeente in Vlaanderen, of Brussel],$D$7:$E$315,2,0),"wordt automatisch berekend")</f>
        <v>wordt automatisch berekend</v>
      </c>
      <c r="F352" s="325" t="s">
        <v>286</v>
      </c>
      <c r="G352" s="327" t="s">
        <v>1007</v>
      </c>
      <c r="H352" s="337" t="str">
        <f>IF(Tabel1[type activiteit]&lt;&gt;0,VLOOKUP(Tabel1[type activiteit],$G$7:$H$23,2,0),"wordt automatisch aangevuld")</f>
        <v>Elke afzonderlijke cursus / vorming / workshop / masterclass = 1 activiteit. Loopt deze over meerdere dagen: elke dag = 1 activiteit.</v>
      </c>
      <c r="I352" s="328">
        <v>2</v>
      </c>
      <c r="J352" s="328"/>
      <c r="K352" s="331">
        <v>40</v>
      </c>
      <c r="L352" s="10"/>
      <c r="M352" s="18"/>
      <c r="N352" s="18"/>
    </row>
    <row r="353" spans="1:14" s="3" customFormat="1" ht="51" x14ac:dyDescent="0.2">
      <c r="A353" s="332">
        <v>42736</v>
      </c>
      <c r="B353" s="333" t="s">
        <v>1030</v>
      </c>
      <c r="C353" s="338" t="s">
        <v>299</v>
      </c>
      <c r="D353" s="335"/>
      <c r="E353" s="326" t="str">
        <f>IF(D353&lt;&gt;0,VLOOKUP(Tabel1[stad/gemeente in Vlaanderen, of Brussel],$D$7:$E$315,2,0),"wordt automatisch berekend")</f>
        <v>wordt automatisch berekend</v>
      </c>
      <c r="F353" s="335" t="s">
        <v>285</v>
      </c>
      <c r="G353" s="339" t="s">
        <v>1007</v>
      </c>
      <c r="H353" s="337" t="str">
        <f>IF(Tabel1[type activiteit]&lt;&gt;0,VLOOKUP(Tabel1[type activiteit],$G$7:$H$23,2,0),"wordt automatisch aangevuld")</f>
        <v>Elke afzonderlijke cursus / vorming / workshop / masterclass = 1 activiteit. Loopt deze over meerdere dagen: elke dag = 1 activiteit.</v>
      </c>
      <c r="I353" s="328">
        <v>5</v>
      </c>
      <c r="J353" s="328"/>
      <c r="K353" s="329">
        <v>100</v>
      </c>
      <c r="L353" s="10"/>
      <c r="M353" s="18"/>
      <c r="N353" s="18"/>
    </row>
    <row r="354" spans="1:14" s="3" customFormat="1" ht="63.75" customHeight="1" x14ac:dyDescent="0.2">
      <c r="A354" s="332">
        <v>42736</v>
      </c>
      <c r="B354" s="333" t="s">
        <v>1411</v>
      </c>
      <c r="C354" s="338" t="s">
        <v>299</v>
      </c>
      <c r="D354" s="335" t="s">
        <v>379</v>
      </c>
      <c r="E354" s="326" t="str">
        <f>IF(D354&lt;&gt;0,VLOOKUP(Tabel1[stad/gemeente in Vlaanderen, of Brussel],$D$7:$E$315,2,0),"wordt automatisch berekend")</f>
        <v>Oost-Vlaanderen</v>
      </c>
      <c r="F354" s="335" t="s">
        <v>285</v>
      </c>
      <c r="G354" s="339" t="s">
        <v>19</v>
      </c>
      <c r="H354" s="337" t="str">
        <f>IF(Tabel1[type activiteit]&lt;&gt;0,VLOOKUP(Tabel1[type activiteit],$G$7:$H$23,2,0),"wordt automatisch aangevuld")</f>
        <v>Elke afzonderlijke voorstelling = 1 activiteit. Meerdere voorstellingen voor eenzelfde publiek = 1 activiteit</v>
      </c>
      <c r="I354" s="328">
        <v>1</v>
      </c>
      <c r="J354" s="328"/>
      <c r="K354" s="329">
        <v>60</v>
      </c>
      <c r="L354" s="10"/>
      <c r="M354" s="18"/>
      <c r="N354" s="18"/>
    </row>
    <row r="355" spans="1:14" s="3" customFormat="1" ht="42.75" customHeight="1" x14ac:dyDescent="0.2">
      <c r="A355" s="332">
        <v>42736</v>
      </c>
      <c r="B355" s="333" t="s">
        <v>1412</v>
      </c>
      <c r="C355" s="338" t="s">
        <v>299</v>
      </c>
      <c r="D355" s="335"/>
      <c r="E355" s="326"/>
      <c r="F355" s="335" t="s">
        <v>285</v>
      </c>
      <c r="G355" s="339" t="s">
        <v>19</v>
      </c>
      <c r="H355" s="337" t="str">
        <f>IF(Tabel1[type activiteit]&lt;&gt;0,VLOOKUP(Tabel1[type activiteit],$G$7:$H$23,2,0),"wordt automatisch aangevuld")</f>
        <v>Elke afzonderlijke voorstelling = 1 activiteit. Meerdere voorstellingen voor eenzelfde publiek = 1 activiteit</v>
      </c>
      <c r="I355" s="328">
        <v>1</v>
      </c>
      <c r="J355" s="328"/>
      <c r="K355" s="329">
        <v>20</v>
      </c>
      <c r="L355" s="10"/>
      <c r="M355" s="18"/>
      <c r="N355" s="18"/>
    </row>
    <row r="356" spans="1:14" s="3" customFormat="1" ht="55.5" customHeight="1" x14ac:dyDescent="0.2">
      <c r="A356" s="332">
        <v>42736</v>
      </c>
      <c r="B356" s="333" t="s">
        <v>1413</v>
      </c>
      <c r="C356" s="324" t="s">
        <v>299</v>
      </c>
      <c r="D356" s="325" t="s">
        <v>379</v>
      </c>
      <c r="E356" s="326" t="str">
        <f>IF(D356&lt;&gt;0,VLOOKUP(Tabel1[stad/gemeente in Vlaanderen, of Brussel],$D$7:$E$315,2,0),"wordt automatisch berekend")</f>
        <v>Oost-Vlaanderen</v>
      </c>
      <c r="F356" s="325" t="s">
        <v>284</v>
      </c>
      <c r="G356" s="327" t="s">
        <v>19</v>
      </c>
      <c r="H356" s="337" t="str">
        <f>IF(Tabel1[type activiteit]&lt;&gt;0,VLOOKUP(Tabel1[type activiteit],$G$7:$H$23,2,0),"wordt automatisch aangevuld")</f>
        <v>Elke afzonderlijke voorstelling = 1 activiteit. Meerdere voorstellingen voor eenzelfde publiek = 1 activiteit</v>
      </c>
      <c r="I356" s="328">
        <v>5</v>
      </c>
      <c r="J356" s="328"/>
      <c r="K356" s="329">
        <v>100</v>
      </c>
      <c r="L356" s="10"/>
      <c r="M356" s="18"/>
      <c r="N356" s="18"/>
    </row>
    <row r="357" spans="1:14" s="3" customFormat="1" ht="55.5" customHeight="1" x14ac:dyDescent="0.2">
      <c r="A357" s="332">
        <v>42736</v>
      </c>
      <c r="B357" s="333" t="s">
        <v>1414</v>
      </c>
      <c r="C357" s="324" t="s">
        <v>299</v>
      </c>
      <c r="D357" s="325" t="s">
        <v>379</v>
      </c>
      <c r="E357" s="326" t="str">
        <f>IF(D357&lt;&gt;0,VLOOKUP(Tabel1[stad/gemeente in Vlaanderen, of Brussel],$D$7:$E$315,2,0),"wordt automatisch berekend")</f>
        <v>Oost-Vlaanderen</v>
      </c>
      <c r="F357" s="325" t="s">
        <v>284</v>
      </c>
      <c r="G357" s="327" t="s">
        <v>19</v>
      </c>
      <c r="H357" s="337" t="str">
        <f>IF(Tabel1[type activiteit]&lt;&gt;0,VLOOKUP(Tabel1[type activiteit],$G$7:$H$23,2,0),"wordt automatisch aangevuld")</f>
        <v>Elke afzonderlijke voorstelling = 1 activiteit. Meerdere voorstellingen voor eenzelfde publiek = 1 activiteit</v>
      </c>
      <c r="I357" s="328">
        <v>3</v>
      </c>
      <c r="J357" s="328"/>
      <c r="K357" s="329">
        <v>60</v>
      </c>
      <c r="L357" s="10"/>
      <c r="M357" s="18"/>
      <c r="N357" s="18"/>
    </row>
    <row r="358" spans="1:14" s="3" customFormat="1" ht="55.5" customHeight="1" x14ac:dyDescent="0.2">
      <c r="A358" s="332">
        <v>42736</v>
      </c>
      <c r="B358" s="333" t="s">
        <v>1415</v>
      </c>
      <c r="C358" s="324" t="s">
        <v>299</v>
      </c>
      <c r="D358" s="325" t="s">
        <v>379</v>
      </c>
      <c r="E358" s="326" t="str">
        <f>IF(D358&lt;&gt;0,VLOOKUP(Tabel1[stad/gemeente in Vlaanderen, of Brussel],$D$7:$E$315,2,0),"wordt automatisch berekend")</f>
        <v>Oost-Vlaanderen</v>
      </c>
      <c r="F358" s="325" t="s">
        <v>284</v>
      </c>
      <c r="G358" s="327" t="s">
        <v>19</v>
      </c>
      <c r="H358" s="337" t="str">
        <f>IF(Tabel1[type activiteit]&lt;&gt;0,VLOOKUP(Tabel1[type activiteit],$G$7:$H$23,2,0),"wordt automatisch aangevuld")</f>
        <v>Elke afzonderlijke voorstelling = 1 activiteit. Meerdere voorstellingen voor eenzelfde publiek = 1 activiteit</v>
      </c>
      <c r="I358" s="328">
        <v>5</v>
      </c>
      <c r="J358" s="328"/>
      <c r="K358" s="329">
        <v>100</v>
      </c>
      <c r="L358" s="10"/>
      <c r="M358" s="18"/>
      <c r="N358" s="18"/>
    </row>
    <row r="359" spans="1:14" s="3" customFormat="1" ht="55.5" customHeight="1" x14ac:dyDescent="0.2">
      <c r="A359" s="332">
        <v>43040</v>
      </c>
      <c r="B359" s="333" t="s">
        <v>1416</v>
      </c>
      <c r="C359" s="324" t="s">
        <v>299</v>
      </c>
      <c r="D359" s="325" t="s">
        <v>379</v>
      </c>
      <c r="E359" s="326" t="str">
        <f>IF(D359&lt;&gt;0,VLOOKUP(Tabel1[stad/gemeente in Vlaanderen, of Brussel],$D$7:$E$315,2,0),"wordt automatisch berekend")</f>
        <v>Oost-Vlaanderen</v>
      </c>
      <c r="F359" s="325" t="s">
        <v>284</v>
      </c>
      <c r="G359" s="327" t="s">
        <v>19</v>
      </c>
      <c r="H359" s="337" t="str">
        <f>IF(Tabel1[type activiteit]&lt;&gt;0,VLOOKUP(Tabel1[type activiteit],$G$7:$H$23,2,0),"wordt automatisch aangevuld")</f>
        <v>Elke afzonderlijke voorstelling = 1 activiteit. Meerdere voorstellingen voor eenzelfde publiek = 1 activiteit</v>
      </c>
      <c r="I359" s="328">
        <v>3</v>
      </c>
      <c r="J359" s="328"/>
      <c r="K359" s="329">
        <v>100</v>
      </c>
      <c r="L359" s="10"/>
      <c r="M359" s="18"/>
      <c r="N359" s="18"/>
    </row>
    <row r="360" spans="1:14" s="3" customFormat="1" ht="55.5" customHeight="1" x14ac:dyDescent="0.2">
      <c r="A360" s="332">
        <v>42736</v>
      </c>
      <c r="B360" s="333" t="s">
        <v>1417</v>
      </c>
      <c r="C360" s="324" t="s">
        <v>299</v>
      </c>
      <c r="D360" s="325" t="s">
        <v>379</v>
      </c>
      <c r="E360" s="326" t="str">
        <f>IF(D360&lt;&gt;0,VLOOKUP(Tabel1[stad/gemeente in Vlaanderen, of Brussel],$D$7:$E$315,2,0),"wordt automatisch berekend")</f>
        <v>Oost-Vlaanderen</v>
      </c>
      <c r="F360" s="325" t="s">
        <v>284</v>
      </c>
      <c r="G360" s="327" t="s">
        <v>19</v>
      </c>
      <c r="H360" s="337" t="str">
        <f>IF(Tabel1[type activiteit]&lt;&gt;0,VLOOKUP(Tabel1[type activiteit],$G$7:$H$23,2,0),"wordt automatisch aangevuld")</f>
        <v>Elke afzonderlijke voorstelling = 1 activiteit. Meerdere voorstellingen voor eenzelfde publiek = 1 activiteit</v>
      </c>
      <c r="I360" s="328">
        <v>1</v>
      </c>
      <c r="J360" s="328"/>
      <c r="K360" s="329">
        <v>250</v>
      </c>
      <c r="L360" s="10"/>
      <c r="M360" s="18"/>
      <c r="N360" s="18"/>
    </row>
    <row r="361" spans="1:14" s="3" customFormat="1" ht="51" x14ac:dyDescent="0.2">
      <c r="A361" s="332">
        <v>42736</v>
      </c>
      <c r="B361" s="333" t="s">
        <v>1418</v>
      </c>
      <c r="C361" s="324" t="s">
        <v>299</v>
      </c>
      <c r="D361" s="325"/>
      <c r="E361" s="326" t="str">
        <f>IF(D361&lt;&gt;0,VLOOKUP(Tabel1[stad/gemeente in Vlaanderen, of Brussel],$D$7:$E$315,2,0),"wordt automatisch berekend")</f>
        <v>wordt automatisch berekend</v>
      </c>
      <c r="F361" s="335" t="s">
        <v>285</v>
      </c>
      <c r="G361" s="327" t="s">
        <v>1013</v>
      </c>
      <c r="H361" s="337" t="str">
        <f>IF(Tabel1[type activiteit]&lt;&gt;0,VLOOKUP(Tabel1[type activiteit],$G$7:$H$23,2,0),"wordt automatisch aangevuld")</f>
        <v>Elke nieuw ontwikkelde publicatie = 1 lijn en 1 activiteit; vul de oplage in bij 'publiek - bekend'.</v>
      </c>
      <c r="I361" s="328">
        <v>2</v>
      </c>
      <c r="J361" s="328"/>
      <c r="K361" s="329"/>
      <c r="L361" s="10"/>
      <c r="M361" s="18"/>
      <c r="N361" s="18"/>
    </row>
    <row r="362" spans="1:14" s="3" customFormat="1" ht="38.25" x14ac:dyDescent="0.2">
      <c r="A362" s="332">
        <v>42736</v>
      </c>
      <c r="B362" s="333" t="s">
        <v>1419</v>
      </c>
      <c r="C362" s="324" t="s">
        <v>1420</v>
      </c>
      <c r="D362" s="325"/>
      <c r="E362" s="326" t="str">
        <f>IF(D362&lt;&gt;0,VLOOKUP(Tabel1[stad/gemeente in Vlaanderen, of Brussel],$D$7:$E$315,2,0),"wordt automatisch berekend")</f>
        <v>wordt automatisch berekend</v>
      </c>
      <c r="F362" s="335" t="s">
        <v>285</v>
      </c>
      <c r="G362" s="327" t="s">
        <v>1013</v>
      </c>
      <c r="H362" s="337" t="str">
        <f>IF(Tabel1[type activiteit]&lt;&gt;0,VLOOKUP(Tabel1[type activiteit],$G$7:$H$23,2,0),"wordt automatisch aangevuld")</f>
        <v>Elke nieuw ontwikkelde publicatie = 1 lijn en 1 activiteit; vul de oplage in bij 'publiek - bekend'.</v>
      </c>
      <c r="I362" s="328">
        <v>1</v>
      </c>
      <c r="J362" s="328"/>
      <c r="K362" s="329"/>
      <c r="L362" s="10"/>
      <c r="M362" s="18"/>
      <c r="N362" s="18"/>
    </row>
    <row r="363" spans="1:14" s="3" customFormat="1" ht="38.25" x14ac:dyDescent="0.2">
      <c r="A363" s="332">
        <v>42736</v>
      </c>
      <c r="B363" s="333" t="s">
        <v>1421</v>
      </c>
      <c r="C363" s="324" t="s">
        <v>1420</v>
      </c>
      <c r="D363" s="325"/>
      <c r="E363" s="326" t="str">
        <f>IF(D363&lt;&gt;0,VLOOKUP(Tabel1[stad/gemeente in Vlaanderen, of Brussel],$D$7:$E$315,2,0),"wordt automatisch berekend")</f>
        <v>wordt automatisch berekend</v>
      </c>
      <c r="F363" s="335" t="s">
        <v>285</v>
      </c>
      <c r="G363" s="327" t="s">
        <v>1013</v>
      </c>
      <c r="H363" s="337" t="str">
        <f>IF(Tabel1[type activiteit]&lt;&gt;0,VLOOKUP(Tabel1[type activiteit],$G$7:$H$23,2,0),"wordt automatisch aangevuld")</f>
        <v>Elke nieuw ontwikkelde publicatie = 1 lijn en 1 activiteit; vul de oplage in bij 'publiek - bekend'.</v>
      </c>
      <c r="I363" s="328">
        <v>1</v>
      </c>
      <c r="J363" s="328"/>
      <c r="K363" s="329"/>
      <c r="L363" s="10"/>
      <c r="M363" s="18"/>
      <c r="N363" s="18"/>
    </row>
    <row r="364" spans="1:14" s="3" customFormat="1" x14ac:dyDescent="0.2">
      <c r="A364" s="4"/>
      <c r="B364" s="313"/>
      <c r="C364" s="86"/>
      <c r="D364" s="86"/>
      <c r="E364" s="81"/>
      <c r="F364" s="96"/>
      <c r="G364" s="96"/>
      <c r="H364" s="83"/>
      <c r="I364" s="72"/>
      <c r="J364" s="2"/>
      <c r="K364" s="2"/>
      <c r="L364" s="10"/>
      <c r="M364" s="18"/>
      <c r="N364" s="18"/>
    </row>
    <row r="365" spans="1:14" s="3" customFormat="1" x14ac:dyDescent="0.2">
      <c r="A365" s="4"/>
      <c r="B365" s="313"/>
      <c r="C365" s="86"/>
      <c r="D365" s="86"/>
      <c r="E365" s="81"/>
      <c r="F365" s="96"/>
      <c r="G365" s="96"/>
      <c r="H365" s="83"/>
      <c r="I365" s="72"/>
      <c r="J365" s="2"/>
      <c r="K365" s="2"/>
      <c r="L365" s="10"/>
      <c r="M365" s="18"/>
      <c r="N365" s="18"/>
    </row>
    <row r="366" spans="1:14" s="3" customFormat="1" x14ac:dyDescent="0.2">
      <c r="A366" s="4"/>
      <c r="B366" s="313"/>
      <c r="C366" s="86"/>
      <c r="D366" s="86"/>
      <c r="E366" s="81"/>
      <c r="F366" s="96"/>
      <c r="G366" s="96"/>
      <c r="H366" s="83"/>
      <c r="I366" s="72"/>
      <c r="J366" s="2"/>
      <c r="K366" s="2"/>
      <c r="L366" s="10"/>
      <c r="M366" s="18"/>
      <c r="N366" s="18"/>
    </row>
    <row r="367" spans="1:14" s="3" customFormat="1" x14ac:dyDescent="0.2">
      <c r="A367" s="4"/>
      <c r="B367" s="313"/>
      <c r="C367" s="86"/>
      <c r="D367" s="86"/>
      <c r="E367" s="81"/>
      <c r="F367" s="96"/>
      <c r="G367" s="96"/>
      <c r="H367" s="83"/>
      <c r="I367" s="72"/>
      <c r="J367" s="2"/>
      <c r="K367" s="2"/>
      <c r="L367" s="10"/>
      <c r="M367" s="18"/>
      <c r="N367" s="18"/>
    </row>
    <row r="368" spans="1:14" s="3" customFormat="1" x14ac:dyDescent="0.2">
      <c r="A368" s="4"/>
      <c r="B368" s="313"/>
      <c r="C368" s="86"/>
      <c r="D368" s="86"/>
      <c r="E368" s="81"/>
      <c r="F368" s="96"/>
      <c r="G368" s="96"/>
      <c r="H368" s="83"/>
      <c r="I368" s="72"/>
      <c r="J368" s="2"/>
      <c r="K368" s="2"/>
      <c r="L368" s="10"/>
      <c r="M368" s="18"/>
      <c r="N368" s="18"/>
    </row>
    <row r="369" spans="1:14" s="3" customFormat="1" x14ac:dyDescent="0.2">
      <c r="A369" s="4"/>
      <c r="B369" s="313"/>
      <c r="C369" s="86"/>
      <c r="D369" s="86"/>
      <c r="E369" s="81"/>
      <c r="F369" s="96"/>
      <c r="G369" s="96"/>
      <c r="H369" s="83"/>
      <c r="I369" s="72"/>
      <c r="J369" s="2"/>
      <c r="K369" s="2"/>
      <c r="L369" s="10"/>
      <c r="M369" s="18"/>
      <c r="N369" s="18"/>
    </row>
    <row r="370" spans="1:14" s="3" customFormat="1" x14ac:dyDescent="0.2">
      <c r="A370" s="4"/>
      <c r="B370" s="313"/>
      <c r="C370" s="86"/>
      <c r="D370" s="86"/>
      <c r="E370" s="81"/>
      <c r="F370" s="96"/>
      <c r="G370" s="96"/>
      <c r="H370" s="83"/>
      <c r="I370" s="72"/>
      <c r="J370" s="2"/>
      <c r="K370" s="2"/>
      <c r="L370" s="10"/>
      <c r="M370" s="18"/>
      <c r="N370" s="18"/>
    </row>
    <row r="371" spans="1:14" s="3" customFormat="1" x14ac:dyDescent="0.2">
      <c r="A371" s="4"/>
      <c r="B371" s="313"/>
      <c r="C371" s="86"/>
      <c r="D371" s="86"/>
      <c r="E371" s="81"/>
      <c r="F371" s="96"/>
      <c r="G371" s="96"/>
      <c r="H371" s="83"/>
      <c r="I371" s="72"/>
      <c r="J371" s="2"/>
      <c r="K371" s="2"/>
      <c r="L371" s="10"/>
      <c r="M371" s="18"/>
      <c r="N371" s="18"/>
    </row>
    <row r="372" spans="1:14" s="3" customFormat="1" x14ac:dyDescent="0.2">
      <c r="A372" s="4"/>
      <c r="B372" s="313"/>
      <c r="C372" s="86"/>
      <c r="D372" s="86"/>
      <c r="E372" s="81"/>
      <c r="F372" s="96"/>
      <c r="G372" s="96"/>
      <c r="H372" s="83"/>
      <c r="I372" s="72"/>
      <c r="J372" s="2"/>
      <c r="K372" s="2"/>
      <c r="L372" s="10"/>
      <c r="M372" s="18"/>
      <c r="N372" s="18"/>
    </row>
    <row r="373" spans="1:14" s="3" customFormat="1" x14ac:dyDescent="0.2">
      <c r="A373" s="4"/>
      <c r="B373" s="313"/>
      <c r="C373" s="86"/>
      <c r="D373" s="86"/>
      <c r="E373" s="81"/>
      <c r="F373" s="96"/>
      <c r="G373" s="96"/>
      <c r="H373" s="83"/>
      <c r="I373" s="72"/>
      <c r="J373" s="2"/>
      <c r="K373" s="2"/>
      <c r="L373" s="10"/>
      <c r="M373" s="18"/>
      <c r="N373" s="18"/>
    </row>
    <row r="374" spans="1:14" s="3" customFormat="1" x14ac:dyDescent="0.2">
      <c r="A374" s="4"/>
      <c r="B374" s="313"/>
      <c r="C374" s="86"/>
      <c r="D374" s="86"/>
      <c r="E374" s="81"/>
      <c r="F374" s="96"/>
      <c r="G374" s="96"/>
      <c r="H374" s="83"/>
      <c r="I374" s="72"/>
      <c r="J374" s="2"/>
      <c r="K374" s="2"/>
      <c r="L374" s="10"/>
      <c r="M374" s="18"/>
      <c r="N374" s="18"/>
    </row>
    <row r="375" spans="1:14" s="3" customFormat="1" x14ac:dyDescent="0.2">
      <c r="A375" s="4"/>
      <c r="B375" s="313"/>
      <c r="C375" s="86"/>
      <c r="D375" s="86"/>
      <c r="E375" s="81"/>
      <c r="F375" s="96"/>
      <c r="G375" s="96"/>
      <c r="H375" s="83"/>
      <c r="I375" s="72"/>
      <c r="J375" s="2"/>
      <c r="K375" s="2"/>
      <c r="L375" s="10"/>
      <c r="M375" s="18"/>
      <c r="N375" s="18"/>
    </row>
    <row r="376" spans="1:14" s="3" customFormat="1" x14ac:dyDescent="0.2">
      <c r="A376" s="4"/>
      <c r="B376" s="313"/>
      <c r="C376" s="86"/>
      <c r="D376" s="86"/>
      <c r="E376" s="81"/>
      <c r="F376" s="96"/>
      <c r="G376" s="96"/>
      <c r="H376" s="83"/>
      <c r="I376" s="72"/>
      <c r="J376" s="2"/>
      <c r="K376" s="2"/>
      <c r="L376" s="10"/>
      <c r="M376" s="18"/>
      <c r="N376" s="18"/>
    </row>
    <row r="377" spans="1:14" s="3" customFormat="1" x14ac:dyDescent="0.2">
      <c r="A377" s="4"/>
      <c r="B377" s="313"/>
      <c r="C377" s="86"/>
      <c r="D377" s="86"/>
      <c r="E377" s="81"/>
      <c r="F377" s="96"/>
      <c r="G377" s="96"/>
      <c r="H377" s="83"/>
      <c r="I377" s="72"/>
      <c r="J377" s="2"/>
      <c r="K377" s="2"/>
      <c r="L377" s="10"/>
      <c r="M377" s="18"/>
      <c r="N377" s="18"/>
    </row>
    <row r="378" spans="1:14" s="3" customFormat="1" x14ac:dyDescent="0.2">
      <c r="A378" s="4"/>
      <c r="B378" s="313"/>
      <c r="C378" s="86"/>
      <c r="D378" s="86"/>
      <c r="E378" s="81"/>
      <c r="F378" s="96"/>
      <c r="G378" s="96"/>
      <c r="H378" s="83"/>
      <c r="I378" s="72"/>
      <c r="J378" s="2"/>
      <c r="K378" s="2"/>
      <c r="L378" s="10"/>
      <c r="M378" s="18"/>
      <c r="N378" s="18"/>
    </row>
    <row r="379" spans="1:14" s="3" customFormat="1" x14ac:dyDescent="0.2">
      <c r="A379" s="4"/>
      <c r="B379" s="313"/>
      <c r="C379" s="86"/>
      <c r="D379" s="86"/>
      <c r="E379" s="81"/>
      <c r="F379" s="96"/>
      <c r="G379" s="96"/>
      <c r="H379" s="83"/>
      <c r="I379" s="72"/>
      <c r="J379" s="2"/>
      <c r="K379" s="2"/>
      <c r="L379" s="10"/>
      <c r="M379" s="18"/>
      <c r="N379" s="18"/>
    </row>
    <row r="380" spans="1:14" s="3" customFormat="1" x14ac:dyDescent="0.2">
      <c r="A380" s="4"/>
      <c r="B380" s="313"/>
      <c r="C380" s="86"/>
      <c r="D380" s="86"/>
      <c r="E380" s="81"/>
      <c r="F380" s="96"/>
      <c r="G380" s="96"/>
      <c r="H380" s="83"/>
      <c r="I380" s="72"/>
      <c r="J380" s="2"/>
      <c r="K380" s="2"/>
      <c r="L380" s="10"/>
      <c r="M380" s="18"/>
      <c r="N380" s="18"/>
    </row>
    <row r="381" spans="1:14" s="3" customFormat="1" x14ac:dyDescent="0.2">
      <c r="A381" s="4"/>
      <c r="B381" s="313"/>
      <c r="C381" s="86"/>
      <c r="D381" s="86"/>
      <c r="E381" s="81"/>
      <c r="F381" s="96"/>
      <c r="G381" s="96"/>
      <c r="H381" s="83"/>
      <c r="I381" s="72"/>
      <c r="J381" s="2"/>
      <c r="K381" s="2"/>
      <c r="L381" s="10"/>
      <c r="M381" s="18"/>
      <c r="N381" s="18"/>
    </row>
    <row r="382" spans="1:14" s="3" customFormat="1" x14ac:dyDescent="0.2">
      <c r="A382" s="4"/>
      <c r="B382" s="313"/>
      <c r="C382" s="86"/>
      <c r="D382" s="86"/>
      <c r="E382" s="81"/>
      <c r="F382" s="96"/>
      <c r="G382" s="96"/>
      <c r="H382" s="83"/>
      <c r="I382" s="72"/>
      <c r="J382" s="2"/>
      <c r="K382" s="2"/>
      <c r="L382" s="10"/>
      <c r="M382" s="18"/>
      <c r="N382" s="18"/>
    </row>
    <row r="383" spans="1:14" s="3" customFormat="1" x14ac:dyDescent="0.2">
      <c r="A383" s="4"/>
      <c r="B383" s="313"/>
      <c r="C383" s="86"/>
      <c r="D383" s="86"/>
      <c r="E383" s="81"/>
      <c r="F383" s="96"/>
      <c r="G383" s="96"/>
      <c r="H383" s="83"/>
      <c r="I383" s="72"/>
      <c r="J383" s="2"/>
      <c r="K383" s="2"/>
      <c r="L383" s="10"/>
      <c r="M383" s="18"/>
      <c r="N383" s="18"/>
    </row>
    <row r="384" spans="1:14" s="3" customFormat="1" x14ac:dyDescent="0.2">
      <c r="A384" s="4"/>
      <c r="B384" s="313"/>
      <c r="C384" s="86"/>
      <c r="D384" s="86"/>
      <c r="E384" s="81"/>
      <c r="F384" s="96"/>
      <c r="G384" s="96"/>
      <c r="H384" s="83"/>
      <c r="I384" s="72"/>
      <c r="J384" s="2"/>
      <c r="K384" s="2"/>
      <c r="L384" s="10"/>
      <c r="M384" s="18"/>
      <c r="N384" s="18"/>
    </row>
    <row r="385" spans="1:14" s="3" customFormat="1" x14ac:dyDescent="0.2">
      <c r="A385" s="4"/>
      <c r="B385" s="313"/>
      <c r="C385" s="86"/>
      <c r="D385" s="86"/>
      <c r="E385" s="81"/>
      <c r="F385" s="96"/>
      <c r="G385" s="96"/>
      <c r="H385" s="83"/>
      <c r="I385" s="72"/>
      <c r="J385" s="2"/>
      <c r="K385" s="2"/>
      <c r="L385" s="10"/>
      <c r="M385" s="18"/>
      <c r="N385" s="18"/>
    </row>
    <row r="386" spans="1:14" s="3" customFormat="1" x14ac:dyDescent="0.2">
      <c r="A386" s="4"/>
      <c r="B386" s="313"/>
      <c r="C386" s="86"/>
      <c r="D386" s="86"/>
      <c r="E386" s="81"/>
      <c r="F386" s="96"/>
      <c r="G386" s="96"/>
      <c r="H386" s="83"/>
      <c r="I386" s="72"/>
      <c r="J386" s="2"/>
      <c r="K386" s="2"/>
      <c r="L386" s="10"/>
      <c r="M386" s="18"/>
      <c r="N386" s="18"/>
    </row>
    <row r="387" spans="1:14" s="3" customFormat="1" x14ac:dyDescent="0.2">
      <c r="A387" s="4"/>
      <c r="B387" s="313"/>
      <c r="C387" s="86"/>
      <c r="D387" s="86"/>
      <c r="E387" s="81"/>
      <c r="F387" s="96"/>
      <c r="G387" s="96"/>
      <c r="H387" s="83"/>
      <c r="I387" s="72"/>
      <c r="J387" s="2"/>
      <c r="K387" s="2"/>
      <c r="L387" s="10"/>
      <c r="M387" s="18"/>
      <c r="N387" s="18"/>
    </row>
    <row r="388" spans="1:14" s="3" customFormat="1" x14ac:dyDescent="0.2">
      <c r="A388" s="4"/>
      <c r="B388" s="313"/>
      <c r="C388" s="86"/>
      <c r="D388" s="86"/>
      <c r="E388" s="81"/>
      <c r="F388" s="96"/>
      <c r="G388" s="96"/>
      <c r="H388" s="83"/>
      <c r="I388" s="72"/>
      <c r="J388" s="2"/>
      <c r="K388" s="2"/>
      <c r="L388" s="10"/>
      <c r="M388" s="18"/>
      <c r="N388" s="18"/>
    </row>
    <row r="389" spans="1:14" s="3" customFormat="1" x14ac:dyDescent="0.2">
      <c r="A389" s="4"/>
      <c r="B389" s="313"/>
      <c r="C389" s="86"/>
      <c r="D389" s="86"/>
      <c r="E389" s="81"/>
      <c r="F389" s="96"/>
      <c r="G389" s="96"/>
      <c r="H389" s="83"/>
      <c r="I389" s="72"/>
      <c r="J389" s="2"/>
      <c r="K389" s="2"/>
      <c r="L389" s="10"/>
      <c r="M389" s="18"/>
      <c r="N389" s="18"/>
    </row>
    <row r="390" spans="1:14" s="3" customFormat="1" x14ac:dyDescent="0.2">
      <c r="A390" s="4"/>
      <c r="B390" s="313"/>
      <c r="C390" s="86"/>
      <c r="D390" s="86"/>
      <c r="E390" s="81"/>
      <c r="F390" s="96"/>
      <c r="G390" s="96"/>
      <c r="H390" s="83"/>
      <c r="I390" s="72"/>
      <c r="J390" s="2"/>
      <c r="K390" s="2"/>
      <c r="L390" s="10"/>
      <c r="M390" s="18"/>
      <c r="N390" s="18"/>
    </row>
    <row r="391" spans="1:14" s="3" customFormat="1" x14ac:dyDescent="0.2">
      <c r="A391" s="4"/>
      <c r="B391" s="313"/>
      <c r="C391" s="86"/>
      <c r="D391" s="86"/>
      <c r="E391" s="81"/>
      <c r="F391" s="96"/>
      <c r="G391" s="96"/>
      <c r="H391" s="83"/>
      <c r="I391" s="72"/>
      <c r="J391" s="2"/>
      <c r="K391" s="2"/>
      <c r="L391" s="10"/>
      <c r="M391" s="18"/>
      <c r="N391" s="18"/>
    </row>
    <row r="392" spans="1:14" s="3" customFormat="1" x14ac:dyDescent="0.2">
      <c r="A392" s="4"/>
      <c r="B392" s="313"/>
      <c r="C392" s="86"/>
      <c r="D392" s="86"/>
      <c r="E392" s="81"/>
      <c r="F392" s="96"/>
      <c r="G392" s="96"/>
      <c r="H392" s="83"/>
      <c r="I392" s="72"/>
      <c r="J392" s="2"/>
      <c r="K392" s="2"/>
      <c r="L392" s="10"/>
      <c r="M392" s="18"/>
      <c r="N392" s="18"/>
    </row>
    <row r="393" spans="1:14" s="3" customFormat="1" x14ac:dyDescent="0.2">
      <c r="A393" s="4"/>
      <c r="B393" s="313"/>
      <c r="C393" s="86"/>
      <c r="D393" s="86"/>
      <c r="E393" s="81"/>
      <c r="F393" s="96"/>
      <c r="G393" s="96"/>
      <c r="H393" s="83"/>
      <c r="I393" s="72"/>
      <c r="J393" s="2"/>
      <c r="K393" s="2"/>
      <c r="L393" s="10"/>
      <c r="M393" s="18"/>
      <c r="N393" s="18"/>
    </row>
    <row r="394" spans="1:14" s="3" customFormat="1" x14ac:dyDescent="0.2">
      <c r="A394" s="4"/>
      <c r="B394" s="313"/>
      <c r="C394" s="86"/>
      <c r="D394" s="86"/>
      <c r="E394" s="81"/>
      <c r="F394" s="96"/>
      <c r="G394" s="96"/>
      <c r="H394" s="83"/>
      <c r="I394" s="72"/>
      <c r="J394" s="2"/>
      <c r="K394" s="2"/>
      <c r="L394" s="10"/>
      <c r="M394" s="18"/>
      <c r="N394" s="18"/>
    </row>
    <row r="395" spans="1:14" s="3" customFormat="1" x14ac:dyDescent="0.2">
      <c r="A395" s="4"/>
      <c r="B395" s="313"/>
      <c r="C395" s="86"/>
      <c r="D395" s="86"/>
      <c r="E395" s="81"/>
      <c r="F395" s="96"/>
      <c r="G395" s="96"/>
      <c r="H395" s="83"/>
      <c r="I395" s="72"/>
      <c r="J395" s="2"/>
      <c r="K395" s="2"/>
      <c r="L395" s="10"/>
      <c r="M395" s="18"/>
      <c r="N395" s="18"/>
    </row>
    <row r="396" spans="1:14" s="3" customFormat="1" x14ac:dyDescent="0.2">
      <c r="A396" s="4"/>
      <c r="B396" s="313"/>
      <c r="C396" s="86"/>
      <c r="D396" s="86"/>
      <c r="E396" s="81"/>
      <c r="F396" s="96"/>
      <c r="G396" s="96"/>
      <c r="H396" s="83"/>
      <c r="I396" s="72"/>
      <c r="J396" s="2"/>
      <c r="K396" s="2"/>
      <c r="L396" s="10"/>
      <c r="M396" s="18"/>
      <c r="N396" s="18"/>
    </row>
    <row r="397" spans="1:14" s="3" customFormat="1" x14ac:dyDescent="0.2">
      <c r="A397" s="4"/>
      <c r="B397" s="313"/>
      <c r="C397" s="86"/>
      <c r="D397" s="86"/>
      <c r="E397" s="81"/>
      <c r="F397" s="96"/>
      <c r="G397" s="96"/>
      <c r="H397" s="83"/>
      <c r="I397" s="72"/>
      <c r="J397" s="2"/>
      <c r="K397" s="2"/>
      <c r="L397" s="10"/>
      <c r="M397" s="18"/>
      <c r="N397" s="18"/>
    </row>
    <row r="398" spans="1:14" s="3" customFormat="1" x14ac:dyDescent="0.2">
      <c r="A398" s="4"/>
      <c r="B398" s="313"/>
      <c r="C398" s="86"/>
      <c r="D398" s="86"/>
      <c r="E398" s="81"/>
      <c r="F398" s="96"/>
      <c r="G398" s="96"/>
      <c r="H398" s="83"/>
      <c r="I398" s="72"/>
      <c r="J398" s="2"/>
      <c r="K398" s="2"/>
      <c r="L398" s="10"/>
      <c r="M398" s="18"/>
      <c r="N398" s="18"/>
    </row>
    <row r="399" spans="1:14" s="3" customFormat="1" x14ac:dyDescent="0.2">
      <c r="A399" s="4"/>
      <c r="B399" s="313"/>
      <c r="C399" s="86"/>
      <c r="D399" s="86"/>
      <c r="E399" s="81"/>
      <c r="F399" s="96"/>
      <c r="G399" s="96"/>
      <c r="H399" s="83"/>
      <c r="I399" s="72"/>
      <c r="J399" s="2"/>
      <c r="K399" s="2"/>
      <c r="L399" s="10"/>
      <c r="M399" s="18"/>
      <c r="N399" s="18"/>
    </row>
    <row r="400" spans="1:14" s="3" customFormat="1" x14ac:dyDescent="0.2">
      <c r="A400" s="4"/>
      <c r="B400" s="313"/>
      <c r="C400" s="86"/>
      <c r="D400" s="86"/>
      <c r="E400" s="81"/>
      <c r="F400" s="96"/>
      <c r="G400" s="96"/>
      <c r="H400" s="83"/>
      <c r="I400" s="72"/>
      <c r="J400" s="2"/>
      <c r="K400" s="2"/>
      <c r="L400" s="10"/>
      <c r="M400" s="18"/>
      <c r="N400" s="18"/>
    </row>
    <row r="401" spans="1:14" s="3" customFormat="1" x14ac:dyDescent="0.2">
      <c r="A401" s="4"/>
      <c r="B401" s="313"/>
      <c r="C401" s="86"/>
      <c r="D401" s="86"/>
      <c r="E401" s="81"/>
      <c r="F401" s="96"/>
      <c r="G401" s="96"/>
      <c r="H401" s="83"/>
      <c r="I401" s="72"/>
      <c r="J401" s="2"/>
      <c r="K401" s="2"/>
      <c r="L401" s="10"/>
      <c r="M401" s="18"/>
      <c r="N401" s="18"/>
    </row>
    <row r="402" spans="1:14" s="3" customFormat="1" x14ac:dyDescent="0.2">
      <c r="A402" s="4"/>
      <c r="B402" s="313"/>
      <c r="C402" s="86"/>
      <c r="D402" s="86"/>
      <c r="E402" s="81"/>
      <c r="F402" s="96"/>
      <c r="G402" s="96"/>
      <c r="H402" s="83"/>
      <c r="I402" s="72"/>
      <c r="J402" s="2"/>
      <c r="K402" s="2"/>
      <c r="L402" s="10"/>
      <c r="M402" s="18"/>
      <c r="N402" s="18"/>
    </row>
    <row r="403" spans="1:14" s="3" customFormat="1" x14ac:dyDescent="0.2">
      <c r="A403" s="4"/>
      <c r="B403" s="313"/>
      <c r="C403" s="86"/>
      <c r="D403" s="86"/>
      <c r="E403" s="81"/>
      <c r="F403" s="96"/>
      <c r="G403" s="96"/>
      <c r="H403" s="83"/>
      <c r="I403" s="72"/>
      <c r="J403" s="2"/>
      <c r="K403" s="2"/>
      <c r="L403" s="10"/>
      <c r="M403" s="18"/>
      <c r="N403" s="18"/>
    </row>
    <row r="404" spans="1:14" s="3" customFormat="1" x14ac:dyDescent="0.2">
      <c r="A404" s="4"/>
      <c r="B404" s="313"/>
      <c r="C404" s="86"/>
      <c r="D404" s="86"/>
      <c r="E404" s="81"/>
      <c r="F404" s="96"/>
      <c r="G404" s="96"/>
      <c r="H404" s="83"/>
      <c r="I404" s="72"/>
      <c r="J404" s="2"/>
      <c r="K404" s="2"/>
      <c r="L404" s="10"/>
      <c r="M404" s="18"/>
      <c r="N404" s="18"/>
    </row>
    <row r="405" spans="1:14" s="3" customFormat="1" x14ac:dyDescent="0.2">
      <c r="A405" s="4"/>
      <c r="B405" s="313"/>
      <c r="C405" s="86"/>
      <c r="D405" s="86"/>
      <c r="E405" s="81"/>
      <c r="F405" s="96"/>
      <c r="G405" s="96"/>
      <c r="H405" s="83"/>
      <c r="I405" s="72"/>
      <c r="J405" s="2"/>
      <c r="K405" s="2"/>
      <c r="L405" s="10"/>
      <c r="M405" s="18"/>
      <c r="N405" s="18"/>
    </row>
    <row r="406" spans="1:14" s="3" customFormat="1" x14ac:dyDescent="0.2">
      <c r="A406" s="4"/>
      <c r="B406" s="313"/>
      <c r="C406" s="86"/>
      <c r="D406" s="86"/>
      <c r="E406" s="81"/>
      <c r="F406" s="96"/>
      <c r="G406" s="96"/>
      <c r="H406" s="83"/>
      <c r="I406" s="72"/>
      <c r="J406" s="2"/>
      <c r="K406" s="2"/>
      <c r="L406" s="10"/>
      <c r="M406" s="18"/>
      <c r="N406" s="18"/>
    </row>
    <row r="407" spans="1:14" s="3" customFormat="1" x14ac:dyDescent="0.2">
      <c r="A407" s="4"/>
      <c r="B407" s="313"/>
      <c r="C407" s="86"/>
      <c r="D407" s="86"/>
      <c r="E407" s="81"/>
      <c r="F407" s="96"/>
      <c r="G407" s="96"/>
      <c r="H407" s="83"/>
      <c r="I407" s="72"/>
      <c r="J407" s="2"/>
      <c r="K407" s="2"/>
      <c r="L407" s="10"/>
      <c r="M407" s="18"/>
      <c r="N407" s="18"/>
    </row>
    <row r="408" spans="1:14" s="3" customFormat="1" x14ac:dyDescent="0.2">
      <c r="A408" s="4"/>
      <c r="B408" s="313"/>
      <c r="C408" s="86"/>
      <c r="D408" s="86"/>
      <c r="E408" s="81"/>
      <c r="F408" s="96"/>
      <c r="G408" s="96"/>
      <c r="H408" s="83"/>
      <c r="I408" s="72"/>
      <c r="J408" s="2"/>
      <c r="K408" s="2"/>
      <c r="L408" s="10"/>
      <c r="M408" s="18"/>
      <c r="N408" s="18"/>
    </row>
    <row r="409" spans="1:14" s="3" customFormat="1" x14ac:dyDescent="0.2">
      <c r="A409" s="4"/>
      <c r="B409" s="313"/>
      <c r="C409" s="86"/>
      <c r="D409" s="86"/>
      <c r="E409" s="81"/>
      <c r="F409" s="96"/>
      <c r="G409" s="96"/>
      <c r="H409" s="83"/>
      <c r="I409" s="72"/>
      <c r="J409" s="2"/>
      <c r="K409" s="2"/>
      <c r="L409" s="10"/>
      <c r="M409" s="18"/>
      <c r="N409" s="18"/>
    </row>
    <row r="410" spans="1:14" s="3" customFormat="1" x14ac:dyDescent="0.2">
      <c r="A410" s="4"/>
      <c r="B410" s="313"/>
      <c r="C410" s="86"/>
      <c r="D410" s="86"/>
      <c r="E410" s="81"/>
      <c r="F410" s="96"/>
      <c r="G410" s="96"/>
      <c r="H410" s="83"/>
      <c r="I410" s="72"/>
      <c r="J410" s="2"/>
      <c r="K410" s="2"/>
      <c r="L410" s="10"/>
      <c r="M410" s="18"/>
      <c r="N410" s="18"/>
    </row>
    <row r="411" spans="1:14" s="3" customFormat="1" x14ac:dyDescent="0.2">
      <c r="A411" s="4"/>
      <c r="B411" s="313"/>
      <c r="C411" s="86"/>
      <c r="D411" s="86"/>
      <c r="E411" s="81"/>
      <c r="F411" s="96"/>
      <c r="G411" s="96"/>
      <c r="H411" s="83"/>
      <c r="I411" s="72"/>
      <c r="J411" s="2"/>
      <c r="K411" s="2"/>
      <c r="L411" s="10"/>
      <c r="M411" s="18"/>
      <c r="N411" s="18"/>
    </row>
    <row r="412" spans="1:14" s="3" customFormat="1" x14ac:dyDescent="0.2">
      <c r="A412" s="4"/>
      <c r="B412" s="313"/>
      <c r="C412" s="86"/>
      <c r="D412" s="86"/>
      <c r="E412" s="81"/>
      <c r="F412" s="96"/>
      <c r="G412" s="96"/>
      <c r="H412" s="83"/>
      <c r="I412" s="72"/>
      <c r="J412" s="2"/>
      <c r="K412" s="2"/>
      <c r="L412" s="10"/>
      <c r="M412" s="18"/>
      <c r="N412" s="18"/>
    </row>
    <row r="413" spans="1:14" s="3" customFormat="1" x14ac:dyDescent="0.2">
      <c r="A413" s="4"/>
      <c r="B413" s="313"/>
      <c r="C413" s="86"/>
      <c r="D413" s="86"/>
      <c r="E413" s="81"/>
      <c r="F413" s="96"/>
      <c r="G413" s="96"/>
      <c r="H413" s="83"/>
      <c r="I413" s="72"/>
      <c r="J413" s="2"/>
      <c r="K413" s="2"/>
      <c r="L413" s="10"/>
      <c r="M413" s="18"/>
      <c r="N413" s="18"/>
    </row>
    <row r="414" spans="1:14" s="3" customFormat="1" x14ac:dyDescent="0.2">
      <c r="A414" s="4"/>
      <c r="B414" s="313"/>
      <c r="C414" s="86"/>
      <c r="D414" s="86"/>
      <c r="E414" s="81"/>
      <c r="F414" s="96"/>
      <c r="G414" s="96"/>
      <c r="H414" s="83"/>
      <c r="I414" s="72"/>
      <c r="J414" s="2"/>
      <c r="K414" s="2"/>
      <c r="L414" s="10"/>
      <c r="M414" s="18"/>
      <c r="N414" s="18"/>
    </row>
    <row r="415" spans="1:14" s="3" customFormat="1" x14ac:dyDescent="0.2">
      <c r="A415" s="4"/>
      <c r="B415" s="313"/>
      <c r="C415" s="86"/>
      <c r="D415" s="86"/>
      <c r="E415" s="81"/>
      <c r="F415" s="96"/>
      <c r="G415" s="96"/>
      <c r="H415" s="83"/>
      <c r="I415" s="72"/>
      <c r="J415" s="2"/>
      <c r="K415" s="2"/>
      <c r="L415" s="10"/>
      <c r="M415" s="18"/>
      <c r="N415" s="18"/>
    </row>
    <row r="416" spans="1:14" s="3" customFormat="1" x14ac:dyDescent="0.2">
      <c r="A416" s="4"/>
      <c r="B416" s="313"/>
      <c r="C416" s="86"/>
      <c r="D416" s="86"/>
      <c r="E416" s="81"/>
      <c r="F416" s="96"/>
      <c r="G416" s="96"/>
      <c r="H416" s="83"/>
      <c r="I416" s="72"/>
      <c r="J416" s="2"/>
      <c r="K416" s="2"/>
      <c r="L416" s="10"/>
      <c r="M416" s="18"/>
      <c r="N416" s="18"/>
    </row>
    <row r="417" spans="1:14" s="3" customFormat="1" x14ac:dyDescent="0.2">
      <c r="A417" s="4"/>
      <c r="B417" s="313"/>
      <c r="C417" s="86"/>
      <c r="D417" s="86"/>
      <c r="E417" s="81"/>
      <c r="F417" s="96"/>
      <c r="G417" s="96"/>
      <c r="H417" s="83"/>
      <c r="I417" s="72"/>
      <c r="J417" s="2"/>
      <c r="K417" s="2"/>
      <c r="L417" s="10"/>
      <c r="M417" s="18"/>
      <c r="N417" s="18"/>
    </row>
    <row r="418" spans="1:14" s="3" customFormat="1" x14ac:dyDescent="0.2">
      <c r="A418" s="4"/>
      <c r="B418" s="313"/>
      <c r="C418" s="86"/>
      <c r="D418" s="86"/>
      <c r="E418" s="81"/>
      <c r="F418" s="96"/>
      <c r="G418" s="96"/>
      <c r="H418" s="83"/>
      <c r="I418" s="72"/>
      <c r="J418" s="2"/>
      <c r="K418" s="2"/>
      <c r="L418" s="10"/>
      <c r="M418" s="18"/>
      <c r="N418" s="18"/>
    </row>
    <row r="419" spans="1:14" s="3" customFormat="1" x14ac:dyDescent="0.2">
      <c r="A419" s="4"/>
      <c r="B419" s="313"/>
      <c r="C419" s="86"/>
      <c r="D419" s="86"/>
      <c r="E419" s="81"/>
      <c r="F419" s="96"/>
      <c r="G419" s="96"/>
      <c r="H419" s="83"/>
      <c r="I419" s="72"/>
      <c r="J419" s="2"/>
      <c r="K419" s="2"/>
      <c r="L419" s="10"/>
      <c r="M419" s="18"/>
      <c r="N419" s="18"/>
    </row>
    <row r="420" spans="1:14" x14ac:dyDescent="0.2">
      <c r="A420" s="4"/>
      <c r="B420" s="313"/>
      <c r="C420" s="86"/>
      <c r="D420" s="86"/>
      <c r="E420" s="81"/>
      <c r="F420" s="96"/>
      <c r="G420" s="96"/>
      <c r="H420" s="83"/>
      <c r="I420" s="72"/>
      <c r="L420" s="10"/>
      <c r="M420" s="18"/>
      <c r="N420" s="18"/>
    </row>
    <row r="421" spans="1:14" x14ac:dyDescent="0.2">
      <c r="A421" s="4"/>
      <c r="B421" s="313"/>
      <c r="C421" s="86"/>
      <c r="D421" s="86"/>
      <c r="E421" s="81"/>
      <c r="F421" s="96"/>
      <c r="G421" s="96"/>
      <c r="H421" s="83"/>
      <c r="I421" s="72"/>
      <c r="L421" s="10"/>
      <c r="M421" s="18"/>
      <c r="N421" s="18"/>
    </row>
    <row r="422" spans="1:14" x14ac:dyDescent="0.2">
      <c r="A422" s="4"/>
      <c r="B422" s="313"/>
      <c r="C422" s="86"/>
      <c r="D422" s="86"/>
      <c r="E422" s="81"/>
      <c r="L422" s="10"/>
      <c r="M422" s="18"/>
      <c r="N422" s="18"/>
    </row>
    <row r="423" spans="1:14" x14ac:dyDescent="0.2">
      <c r="A423" s="4"/>
      <c r="B423" s="313"/>
      <c r="C423" s="86"/>
      <c r="D423" s="86"/>
      <c r="E423" s="81"/>
      <c r="L423" s="10"/>
      <c r="M423" s="18"/>
      <c r="N423" s="18"/>
    </row>
    <row r="424" spans="1:14" x14ac:dyDescent="0.2">
      <c r="A424" s="4"/>
      <c r="B424" s="313"/>
      <c r="C424" s="86"/>
      <c r="D424" s="86"/>
      <c r="E424" s="81"/>
      <c r="L424" s="10"/>
      <c r="M424" s="18"/>
      <c r="N424" s="18"/>
    </row>
    <row r="425" spans="1:14" x14ac:dyDescent="0.2">
      <c r="A425" s="4"/>
      <c r="B425" s="313"/>
      <c r="C425" s="86"/>
      <c r="D425" s="86"/>
      <c r="E425" s="81"/>
      <c r="L425" s="10"/>
      <c r="M425" s="18"/>
      <c r="N425" s="18"/>
    </row>
    <row r="426" spans="1:14" x14ac:dyDescent="0.2">
      <c r="A426" s="4"/>
      <c r="B426" s="313"/>
      <c r="C426" s="86"/>
      <c r="D426" s="86"/>
      <c r="E426" s="81"/>
      <c r="L426" s="10"/>
      <c r="M426" s="18"/>
      <c r="N426" s="18"/>
    </row>
    <row r="427" spans="1:14" x14ac:dyDescent="0.2">
      <c r="A427" s="4"/>
      <c r="B427" s="313"/>
      <c r="C427" s="86"/>
      <c r="D427" s="86"/>
      <c r="E427" s="81"/>
      <c r="L427" s="10"/>
      <c r="M427" s="18"/>
      <c r="N427" s="18"/>
    </row>
    <row r="428" spans="1:14" x14ac:dyDescent="0.2">
      <c r="A428" s="4"/>
      <c r="B428" s="313"/>
      <c r="C428" s="86"/>
      <c r="D428" s="86"/>
      <c r="E428" s="81"/>
      <c r="L428" s="10"/>
      <c r="M428" s="18"/>
      <c r="N428" s="18"/>
    </row>
    <row r="429" spans="1:14" x14ac:dyDescent="0.2">
      <c r="A429" s="4"/>
      <c r="B429" s="313"/>
      <c r="C429" s="86"/>
      <c r="D429" s="86"/>
      <c r="E429" s="81"/>
      <c r="L429" s="10"/>
      <c r="M429" s="18"/>
      <c r="N429" s="18"/>
    </row>
    <row r="430" spans="1:14" x14ac:dyDescent="0.2">
      <c r="A430" s="4"/>
      <c r="B430" s="313"/>
      <c r="C430" s="86"/>
      <c r="D430" s="86"/>
      <c r="E430" s="81"/>
      <c r="L430" s="10"/>
      <c r="M430" s="18"/>
      <c r="N430" s="18"/>
    </row>
    <row r="431" spans="1:14" x14ac:dyDescent="0.2">
      <c r="A431" s="4"/>
      <c r="B431" s="313"/>
      <c r="C431" s="86"/>
      <c r="D431" s="86"/>
      <c r="E431" s="81"/>
      <c r="L431" s="10"/>
      <c r="M431" s="18"/>
      <c r="N431" s="18"/>
    </row>
    <row r="432" spans="1:14" x14ac:dyDescent="0.2">
      <c r="A432" s="4"/>
      <c r="B432" s="313"/>
      <c r="C432" s="86"/>
      <c r="D432" s="86"/>
      <c r="E432" s="81"/>
      <c r="L432" s="10"/>
      <c r="M432" s="18"/>
      <c r="N432" s="18"/>
    </row>
    <row r="433" spans="1:14" x14ac:dyDescent="0.2">
      <c r="A433" s="4"/>
      <c r="B433" s="313"/>
      <c r="C433" s="86"/>
      <c r="D433" s="86"/>
      <c r="E433" s="81"/>
      <c r="L433" s="10"/>
      <c r="M433" s="18"/>
      <c r="N433" s="18"/>
    </row>
    <row r="434" spans="1:14" x14ac:dyDescent="0.2">
      <c r="A434" s="4"/>
      <c r="B434" s="313"/>
      <c r="C434" s="86"/>
      <c r="D434" s="86"/>
      <c r="E434" s="81"/>
      <c r="L434" s="10"/>
      <c r="M434" s="18"/>
      <c r="N434" s="18"/>
    </row>
    <row r="435" spans="1:14" x14ac:dyDescent="0.2">
      <c r="A435" s="4"/>
      <c r="B435" s="313"/>
      <c r="C435" s="86"/>
      <c r="D435" s="86"/>
      <c r="E435" s="81"/>
      <c r="L435" s="10"/>
      <c r="M435" s="18"/>
      <c r="N435" s="18"/>
    </row>
    <row r="436" spans="1:14" x14ac:dyDescent="0.2">
      <c r="A436" s="4"/>
      <c r="B436" s="313"/>
      <c r="C436" s="86"/>
      <c r="D436" s="86"/>
      <c r="E436" s="81"/>
      <c r="L436" s="10"/>
      <c r="M436" s="18"/>
      <c r="N436" s="18"/>
    </row>
    <row r="437" spans="1:14" x14ac:dyDescent="0.2">
      <c r="A437" s="4"/>
      <c r="B437" s="313"/>
      <c r="C437" s="86"/>
      <c r="D437" s="86"/>
      <c r="E437" s="81"/>
      <c r="L437" s="10"/>
      <c r="M437" s="18"/>
      <c r="N437" s="18"/>
    </row>
    <row r="438" spans="1:14" x14ac:dyDescent="0.2">
      <c r="A438" s="4"/>
      <c r="B438" s="313"/>
      <c r="C438" s="86"/>
      <c r="D438" s="86"/>
      <c r="E438" s="81"/>
      <c r="L438" s="10"/>
      <c r="M438" s="18"/>
      <c r="N438" s="18"/>
    </row>
    <row r="439" spans="1:14" x14ac:dyDescent="0.2">
      <c r="A439" s="4"/>
      <c r="B439" s="313"/>
      <c r="C439" s="86"/>
      <c r="D439" s="86"/>
      <c r="E439" s="81"/>
      <c r="L439" s="10"/>
      <c r="M439" s="18"/>
      <c r="N439" s="18"/>
    </row>
    <row r="440" spans="1:14" x14ac:dyDescent="0.2">
      <c r="A440" s="4"/>
      <c r="B440" s="313"/>
      <c r="C440" s="86"/>
      <c r="D440" s="86"/>
      <c r="E440" s="81"/>
      <c r="L440" s="10"/>
      <c r="M440" s="18"/>
      <c r="N440" s="18"/>
    </row>
    <row r="441" spans="1:14" x14ac:dyDescent="0.2">
      <c r="A441" s="4"/>
      <c r="B441" s="313"/>
      <c r="C441" s="86"/>
      <c r="D441" s="86"/>
      <c r="E441" s="81"/>
      <c r="L441" s="10"/>
      <c r="M441" s="18"/>
      <c r="N441" s="18"/>
    </row>
    <row r="442" spans="1:14" x14ac:dyDescent="0.2">
      <c r="A442" s="4"/>
      <c r="B442" s="313"/>
      <c r="C442" s="86"/>
      <c r="D442" s="86"/>
      <c r="E442" s="81"/>
      <c r="L442" s="10"/>
      <c r="M442" s="18"/>
      <c r="N442" s="18"/>
    </row>
    <row r="443" spans="1:14" x14ac:dyDescent="0.2">
      <c r="A443" s="4"/>
      <c r="B443" s="313"/>
      <c r="C443" s="86"/>
      <c r="D443" s="86"/>
      <c r="E443" s="81"/>
      <c r="L443" s="10"/>
      <c r="M443" s="18"/>
      <c r="N443" s="18"/>
    </row>
    <row r="444" spans="1:14" x14ac:dyDescent="0.2">
      <c r="A444" s="4"/>
      <c r="B444" s="313"/>
      <c r="C444" s="86"/>
      <c r="D444" s="86"/>
      <c r="E444" s="81"/>
      <c r="L444" s="10"/>
      <c r="M444" s="18"/>
      <c r="N444" s="18"/>
    </row>
    <row r="445" spans="1:14" x14ac:dyDescent="0.2">
      <c r="A445" s="4"/>
      <c r="B445" s="313"/>
      <c r="C445" s="86"/>
      <c r="D445" s="86"/>
      <c r="E445" s="81"/>
      <c r="L445" s="10"/>
      <c r="M445" s="18"/>
      <c r="N445" s="18"/>
    </row>
    <row r="446" spans="1:14" x14ac:dyDescent="0.2">
      <c r="A446" s="4"/>
      <c r="B446" s="313"/>
      <c r="C446" s="86"/>
      <c r="D446" s="86"/>
      <c r="E446" s="81"/>
      <c r="L446" s="10"/>
      <c r="M446" s="18"/>
      <c r="N446" s="18"/>
    </row>
    <row r="447" spans="1:14" x14ac:dyDescent="0.2">
      <c r="A447" s="4"/>
      <c r="B447" s="313"/>
      <c r="C447" s="86"/>
      <c r="D447" s="86"/>
      <c r="E447" s="81"/>
      <c r="L447" s="10"/>
      <c r="M447" s="18"/>
      <c r="N447" s="18"/>
    </row>
    <row r="448" spans="1:14" x14ac:dyDescent="0.2">
      <c r="A448" s="4"/>
      <c r="B448" s="313"/>
      <c r="C448" s="86"/>
      <c r="D448" s="86"/>
      <c r="E448" s="81"/>
      <c r="L448" s="10"/>
      <c r="M448" s="18"/>
      <c r="N448" s="18"/>
    </row>
    <row r="449" spans="1:14" x14ac:dyDescent="0.2">
      <c r="A449" s="4"/>
      <c r="B449" s="313"/>
      <c r="C449" s="86"/>
      <c r="D449" s="86"/>
      <c r="E449" s="81"/>
      <c r="L449" s="10"/>
      <c r="M449" s="18"/>
      <c r="N449" s="18"/>
    </row>
    <row r="450" spans="1:14" x14ac:dyDescent="0.2">
      <c r="A450" s="4"/>
      <c r="B450" s="313"/>
      <c r="C450" s="86"/>
      <c r="D450" s="86"/>
      <c r="E450" s="81"/>
      <c r="L450" s="10"/>
      <c r="M450" s="18"/>
      <c r="N450" s="18"/>
    </row>
    <row r="451" spans="1:14" x14ac:dyDescent="0.2">
      <c r="A451" s="4"/>
      <c r="B451" s="313"/>
      <c r="C451" s="86"/>
      <c r="D451" s="86"/>
      <c r="E451" s="81"/>
      <c r="L451" s="10"/>
      <c r="M451" s="18"/>
      <c r="N451" s="18"/>
    </row>
    <row r="452" spans="1:14" x14ac:dyDescent="0.2">
      <c r="A452" s="4"/>
      <c r="B452" s="313"/>
      <c r="C452" s="86"/>
      <c r="D452" s="86"/>
      <c r="E452" s="81"/>
      <c r="L452" s="10"/>
      <c r="M452" s="18"/>
      <c r="N452" s="18"/>
    </row>
    <row r="453" spans="1:14" x14ac:dyDescent="0.2">
      <c r="A453" s="4"/>
      <c r="B453" s="313"/>
      <c r="C453" s="86"/>
      <c r="D453" s="86"/>
      <c r="E453" s="81"/>
      <c r="L453" s="10"/>
      <c r="M453" s="18"/>
      <c r="N453" s="18"/>
    </row>
    <row r="454" spans="1:14" x14ac:dyDescent="0.2">
      <c r="A454" s="4"/>
      <c r="B454" s="313"/>
      <c r="C454" s="86"/>
      <c r="D454" s="86"/>
      <c r="E454" s="81"/>
      <c r="L454" s="10"/>
      <c r="M454" s="18"/>
      <c r="N454" s="18"/>
    </row>
    <row r="455" spans="1:14" x14ac:dyDescent="0.2">
      <c r="A455" s="4"/>
      <c r="B455" s="313"/>
      <c r="C455" s="86"/>
      <c r="D455" s="86"/>
      <c r="E455" s="81"/>
      <c r="L455" s="10"/>
      <c r="M455" s="18"/>
      <c r="N455" s="18"/>
    </row>
    <row r="456" spans="1:14" x14ac:dyDescent="0.2">
      <c r="A456" s="4"/>
      <c r="B456" s="313"/>
      <c r="C456" s="86"/>
      <c r="D456" s="86"/>
      <c r="E456" s="81"/>
      <c r="L456" s="10"/>
      <c r="M456" s="18"/>
      <c r="N456" s="18"/>
    </row>
    <row r="457" spans="1:14" x14ac:dyDescent="0.2">
      <c r="A457" s="4"/>
      <c r="B457" s="313"/>
      <c r="C457" s="86"/>
      <c r="D457" s="86"/>
      <c r="E457" s="81"/>
      <c r="L457" s="10"/>
      <c r="M457" s="18"/>
      <c r="N457" s="18"/>
    </row>
    <row r="458" spans="1:14" x14ac:dyDescent="0.2">
      <c r="A458" s="4"/>
      <c r="B458" s="313"/>
      <c r="C458" s="86"/>
      <c r="D458" s="86"/>
      <c r="E458" s="81"/>
      <c r="L458" s="10"/>
      <c r="M458" s="18"/>
      <c r="N458" s="18"/>
    </row>
    <row r="459" spans="1:14" x14ac:dyDescent="0.2">
      <c r="A459" s="4"/>
      <c r="B459" s="313"/>
      <c r="C459" s="86"/>
      <c r="D459" s="86"/>
      <c r="E459" s="81"/>
      <c r="L459" s="10"/>
      <c r="M459" s="18"/>
      <c r="N459" s="18"/>
    </row>
    <row r="460" spans="1:14" x14ac:dyDescent="0.2">
      <c r="A460" s="4"/>
      <c r="B460" s="313"/>
      <c r="C460" s="86"/>
      <c r="D460" s="86"/>
      <c r="E460" s="81"/>
      <c r="L460" s="10"/>
      <c r="M460" s="18"/>
      <c r="N460" s="18"/>
    </row>
    <row r="461" spans="1:14" x14ac:dyDescent="0.2">
      <c r="A461" s="4"/>
      <c r="B461" s="313"/>
      <c r="C461" s="86"/>
      <c r="D461" s="86"/>
      <c r="E461" s="81"/>
      <c r="L461" s="10"/>
      <c r="M461" s="18"/>
      <c r="N461" s="18"/>
    </row>
    <row r="462" spans="1:14" x14ac:dyDescent="0.2">
      <c r="A462" s="4"/>
      <c r="B462" s="313"/>
      <c r="C462" s="86"/>
      <c r="D462" s="86"/>
      <c r="E462" s="81"/>
      <c r="L462" s="10"/>
      <c r="M462" s="18"/>
      <c r="N462" s="18"/>
    </row>
    <row r="463" spans="1:14" x14ac:dyDescent="0.2">
      <c r="A463" s="4"/>
      <c r="B463" s="313"/>
      <c r="C463" s="86"/>
      <c r="D463" s="86"/>
      <c r="E463" s="81"/>
      <c r="L463" s="10"/>
      <c r="M463" s="18"/>
      <c r="N463" s="18"/>
    </row>
    <row r="464" spans="1:14" x14ac:dyDescent="0.2">
      <c r="A464" s="4"/>
      <c r="B464" s="313"/>
      <c r="C464" s="86"/>
      <c r="D464" s="86"/>
      <c r="E464" s="81"/>
      <c r="L464" s="10"/>
      <c r="M464" s="18"/>
      <c r="N464" s="18"/>
    </row>
    <row r="465" spans="1:14" x14ac:dyDescent="0.2">
      <c r="A465" s="4"/>
      <c r="B465" s="313"/>
      <c r="C465" s="86"/>
      <c r="D465" s="86"/>
      <c r="E465" s="81"/>
      <c r="L465" s="10"/>
      <c r="M465" s="18"/>
      <c r="N465" s="18"/>
    </row>
    <row r="466" spans="1:14" x14ac:dyDescent="0.2">
      <c r="A466" s="4"/>
      <c r="B466" s="313"/>
      <c r="C466" s="86"/>
      <c r="D466" s="86"/>
      <c r="E466" s="81"/>
      <c r="L466" s="10"/>
      <c r="M466" s="18"/>
      <c r="N466" s="18"/>
    </row>
    <row r="467" spans="1:14" x14ac:dyDescent="0.2">
      <c r="A467" s="4"/>
      <c r="B467" s="313"/>
      <c r="C467" s="86"/>
      <c r="D467" s="86"/>
      <c r="E467" s="81"/>
      <c r="L467" s="10"/>
      <c r="M467" s="18"/>
      <c r="N467" s="18"/>
    </row>
    <row r="468" spans="1:14" x14ac:dyDescent="0.2">
      <c r="A468" s="4"/>
      <c r="B468" s="313"/>
      <c r="C468" s="86"/>
      <c r="D468" s="86"/>
      <c r="E468" s="81"/>
      <c r="L468" s="10"/>
      <c r="M468" s="18"/>
      <c r="N468" s="18"/>
    </row>
    <row r="469" spans="1:14" x14ac:dyDescent="0.2">
      <c r="A469" s="4"/>
      <c r="B469" s="313"/>
      <c r="C469" s="86"/>
      <c r="D469" s="86"/>
      <c r="E469" s="81"/>
      <c r="L469" s="10"/>
      <c r="M469" s="18"/>
      <c r="N469" s="18"/>
    </row>
    <row r="470" spans="1:14" x14ac:dyDescent="0.2">
      <c r="A470" s="4"/>
      <c r="B470" s="313"/>
      <c r="C470" s="86"/>
      <c r="D470" s="86"/>
      <c r="E470" s="81"/>
      <c r="L470" s="10"/>
      <c r="M470" s="18"/>
      <c r="N470" s="18"/>
    </row>
    <row r="471" spans="1:14" x14ac:dyDescent="0.2">
      <c r="A471" s="4"/>
      <c r="B471" s="313"/>
      <c r="C471" s="86"/>
      <c r="D471" s="86"/>
      <c r="E471" s="81"/>
      <c r="L471" s="10"/>
      <c r="M471" s="18"/>
      <c r="N471" s="18"/>
    </row>
    <row r="472" spans="1:14" x14ac:dyDescent="0.2">
      <c r="A472" s="4"/>
      <c r="B472" s="313"/>
      <c r="C472" s="86"/>
      <c r="D472" s="86"/>
      <c r="E472" s="81"/>
      <c r="L472" s="10"/>
      <c r="M472" s="18"/>
      <c r="N472" s="18"/>
    </row>
    <row r="473" spans="1:14" x14ac:dyDescent="0.2">
      <c r="A473" s="4"/>
      <c r="B473" s="313"/>
      <c r="C473" s="86"/>
      <c r="D473" s="86"/>
      <c r="E473" s="81"/>
      <c r="L473" s="10"/>
      <c r="M473" s="18"/>
      <c r="N473" s="18"/>
    </row>
    <row r="474" spans="1:14" x14ac:dyDescent="0.2">
      <c r="A474" s="4"/>
      <c r="B474" s="313"/>
      <c r="C474" s="86"/>
      <c r="D474" s="86"/>
      <c r="E474" s="81"/>
      <c r="L474" s="10"/>
      <c r="M474" s="18"/>
      <c r="N474" s="18"/>
    </row>
    <row r="475" spans="1:14" x14ac:dyDescent="0.2">
      <c r="A475" s="4"/>
      <c r="B475" s="313"/>
      <c r="C475" s="86"/>
      <c r="D475" s="86"/>
      <c r="E475" s="81"/>
      <c r="L475" s="10"/>
      <c r="M475" s="18"/>
      <c r="N475" s="18"/>
    </row>
    <row r="476" spans="1:14" x14ac:dyDescent="0.2">
      <c r="A476" s="4"/>
      <c r="B476" s="313"/>
      <c r="C476" s="86"/>
      <c r="D476" s="86"/>
      <c r="E476" s="81"/>
      <c r="L476" s="10"/>
      <c r="M476" s="18"/>
      <c r="N476" s="18"/>
    </row>
    <row r="477" spans="1:14" x14ac:dyDescent="0.2">
      <c r="A477" s="4"/>
      <c r="B477" s="313"/>
      <c r="C477" s="86"/>
      <c r="D477" s="86"/>
      <c r="E477" s="81"/>
      <c r="L477" s="10"/>
      <c r="M477" s="18"/>
      <c r="N477" s="18"/>
    </row>
    <row r="478" spans="1:14" x14ac:dyDescent="0.2">
      <c r="A478" s="4"/>
      <c r="B478" s="313"/>
      <c r="C478" s="86"/>
      <c r="D478" s="86"/>
      <c r="E478" s="81"/>
      <c r="L478" s="10"/>
      <c r="M478" s="18"/>
      <c r="N478" s="18"/>
    </row>
    <row r="479" spans="1:14" x14ac:dyDescent="0.2">
      <c r="A479" s="4"/>
      <c r="B479" s="313"/>
      <c r="C479" s="86"/>
      <c r="D479" s="86"/>
      <c r="E479" s="81"/>
      <c r="L479" s="10"/>
      <c r="M479" s="18"/>
      <c r="N479" s="18"/>
    </row>
    <row r="480" spans="1:14" x14ac:dyDescent="0.2">
      <c r="A480" s="4"/>
      <c r="B480" s="313"/>
      <c r="C480" s="86"/>
      <c r="D480" s="86"/>
      <c r="E480" s="81"/>
      <c r="L480" s="10"/>
      <c r="M480" s="18"/>
      <c r="N480" s="18"/>
    </row>
    <row r="481" spans="1:14" x14ac:dyDescent="0.2">
      <c r="A481" s="4"/>
      <c r="B481" s="313"/>
      <c r="C481" s="86"/>
      <c r="D481" s="86"/>
      <c r="E481" s="81"/>
      <c r="L481" s="10"/>
      <c r="M481" s="18"/>
      <c r="N481" s="18"/>
    </row>
    <row r="482" spans="1:14" x14ac:dyDescent="0.2">
      <c r="A482" s="4"/>
      <c r="B482" s="313"/>
      <c r="C482" s="86"/>
      <c r="D482" s="86"/>
      <c r="E482" s="81"/>
      <c r="L482" s="10"/>
      <c r="M482" s="18"/>
      <c r="N482" s="18"/>
    </row>
    <row r="483" spans="1:14" x14ac:dyDescent="0.2">
      <c r="A483" s="4"/>
      <c r="B483" s="313"/>
      <c r="C483" s="86"/>
      <c r="D483" s="86"/>
      <c r="E483" s="81"/>
      <c r="L483" s="10"/>
      <c r="M483" s="18"/>
      <c r="N483" s="18"/>
    </row>
    <row r="484" spans="1:14" x14ac:dyDescent="0.2">
      <c r="A484" s="4"/>
      <c r="B484" s="313"/>
      <c r="C484" s="86"/>
      <c r="D484" s="86"/>
      <c r="E484" s="81"/>
      <c r="L484" s="10"/>
      <c r="M484" s="18"/>
      <c r="N484" s="18"/>
    </row>
    <row r="485" spans="1:14" x14ac:dyDescent="0.2">
      <c r="A485" s="4"/>
      <c r="B485" s="313"/>
      <c r="C485" s="86"/>
      <c r="D485" s="86"/>
      <c r="E485" s="81"/>
      <c r="L485" s="10"/>
      <c r="M485" s="18"/>
      <c r="N485" s="18"/>
    </row>
    <row r="486" spans="1:14" x14ac:dyDescent="0.2">
      <c r="A486" s="4"/>
      <c r="B486" s="313"/>
      <c r="C486" s="86"/>
      <c r="D486" s="86"/>
      <c r="E486" s="81"/>
      <c r="L486" s="10"/>
      <c r="M486" s="18"/>
      <c r="N486" s="18"/>
    </row>
    <row r="487" spans="1:14" x14ac:dyDescent="0.2">
      <c r="A487" s="4"/>
      <c r="B487" s="313"/>
      <c r="C487" s="86"/>
      <c r="D487" s="86"/>
      <c r="E487" s="81"/>
      <c r="L487" s="10"/>
      <c r="M487" s="18"/>
      <c r="N487" s="18"/>
    </row>
    <row r="488" spans="1:14" x14ac:dyDescent="0.2">
      <c r="A488" s="4"/>
      <c r="B488" s="313"/>
      <c r="C488" s="86"/>
      <c r="D488" s="86"/>
      <c r="E488" s="81"/>
      <c r="L488" s="10"/>
      <c r="M488" s="18"/>
      <c r="N488" s="18"/>
    </row>
    <row r="489" spans="1:14" x14ac:dyDescent="0.2">
      <c r="A489" s="4"/>
      <c r="B489" s="313"/>
      <c r="C489" s="86"/>
      <c r="D489" s="86"/>
      <c r="E489" s="81"/>
      <c r="L489" s="10"/>
      <c r="M489" s="18"/>
      <c r="N489" s="18"/>
    </row>
    <row r="490" spans="1:14" x14ac:dyDescent="0.2">
      <c r="A490" s="4"/>
      <c r="B490" s="313"/>
      <c r="C490" s="86"/>
      <c r="D490" s="86"/>
      <c r="E490" s="81"/>
      <c r="L490" s="10"/>
      <c r="M490" s="18"/>
      <c r="N490" s="18"/>
    </row>
    <row r="491" spans="1:14" x14ac:dyDescent="0.2">
      <c r="A491" s="4"/>
      <c r="B491" s="313"/>
      <c r="C491" s="86"/>
      <c r="D491" s="86"/>
      <c r="E491" s="81"/>
      <c r="L491" s="10"/>
      <c r="M491" s="18"/>
      <c r="N491" s="18"/>
    </row>
    <row r="492" spans="1:14" x14ac:dyDescent="0.2">
      <c r="A492" s="4"/>
      <c r="B492" s="313"/>
      <c r="C492" s="86"/>
      <c r="D492" s="86"/>
      <c r="E492" s="81"/>
      <c r="L492" s="10"/>
      <c r="M492" s="18"/>
      <c r="N492" s="18"/>
    </row>
    <row r="493" spans="1:14" x14ac:dyDescent="0.2">
      <c r="A493" s="4"/>
      <c r="B493" s="313"/>
      <c r="C493" s="86"/>
      <c r="D493" s="86"/>
      <c r="E493" s="81"/>
      <c r="L493" s="10"/>
      <c r="M493" s="18"/>
      <c r="N493" s="18"/>
    </row>
    <row r="494" spans="1:14" x14ac:dyDescent="0.2">
      <c r="A494" s="4"/>
      <c r="B494" s="313"/>
      <c r="C494" s="86"/>
      <c r="D494" s="86"/>
      <c r="E494" s="81"/>
      <c r="L494" s="10"/>
      <c r="M494" s="18"/>
      <c r="N494" s="18"/>
    </row>
    <row r="495" spans="1:14" x14ac:dyDescent="0.2">
      <c r="A495" s="4"/>
      <c r="B495" s="313"/>
      <c r="C495" s="86"/>
      <c r="D495" s="86"/>
      <c r="E495" s="81"/>
      <c r="L495" s="10"/>
      <c r="M495" s="18"/>
      <c r="N495" s="18"/>
    </row>
    <row r="496" spans="1:14" x14ac:dyDescent="0.2">
      <c r="A496" s="4"/>
      <c r="B496" s="313"/>
      <c r="C496" s="86"/>
      <c r="D496" s="86"/>
      <c r="E496" s="81"/>
      <c r="L496" s="10"/>
      <c r="M496" s="18"/>
      <c r="N496" s="18"/>
    </row>
    <row r="497" spans="1:14" x14ac:dyDescent="0.2">
      <c r="A497" s="4"/>
      <c r="B497" s="313"/>
      <c r="C497" s="86"/>
      <c r="D497" s="86"/>
      <c r="E497" s="81"/>
      <c r="L497" s="10"/>
      <c r="M497" s="18"/>
      <c r="N497" s="18"/>
    </row>
    <row r="498" spans="1:14" x14ac:dyDescent="0.2">
      <c r="A498" s="4"/>
      <c r="B498" s="313"/>
      <c r="C498" s="86"/>
      <c r="D498" s="86"/>
      <c r="E498" s="81"/>
      <c r="L498" s="10"/>
      <c r="M498" s="18"/>
      <c r="N498" s="18"/>
    </row>
    <row r="499" spans="1:14" x14ac:dyDescent="0.2">
      <c r="A499" s="4"/>
      <c r="B499" s="313"/>
      <c r="C499" s="86"/>
      <c r="D499" s="86"/>
      <c r="E499" s="81"/>
      <c r="L499" s="10"/>
      <c r="M499" s="18"/>
      <c r="N499" s="18"/>
    </row>
    <row r="500" spans="1:14" x14ac:dyDescent="0.2">
      <c r="A500" s="4"/>
      <c r="B500" s="313"/>
      <c r="C500" s="86"/>
      <c r="D500" s="86"/>
      <c r="E500" s="81"/>
    </row>
    <row r="501" spans="1:14" x14ac:dyDescent="0.2">
      <c r="A501" s="4"/>
      <c r="B501" s="313"/>
      <c r="C501" s="86"/>
      <c r="D501" s="86"/>
      <c r="E501" s="81"/>
    </row>
    <row r="502" spans="1:14" x14ac:dyDescent="0.2">
      <c r="A502" s="314"/>
    </row>
    <row r="503" spans="1:14" x14ac:dyDescent="0.2">
      <c r="A503" s="314"/>
    </row>
    <row r="504" spans="1:14" x14ac:dyDescent="0.2">
      <c r="A504" s="314"/>
    </row>
    <row r="505" spans="1:14" x14ac:dyDescent="0.2">
      <c r="A505" s="314"/>
    </row>
    <row r="506" spans="1:14" x14ac:dyDescent="0.2">
      <c r="A506" s="314"/>
    </row>
    <row r="507" spans="1:14" x14ac:dyDescent="0.2">
      <c r="A507" s="314"/>
    </row>
    <row r="508" spans="1:14" x14ac:dyDescent="0.2">
      <c r="A508" s="314"/>
    </row>
    <row r="509" spans="1:14" x14ac:dyDescent="0.2">
      <c r="A509" s="314"/>
    </row>
    <row r="510" spans="1:14" x14ac:dyDescent="0.2">
      <c r="A510" s="314"/>
    </row>
    <row r="511" spans="1:14" x14ac:dyDescent="0.2">
      <c r="A511" s="314"/>
    </row>
    <row r="512" spans="1:14" x14ac:dyDescent="0.2">
      <c r="A512" s="314"/>
    </row>
    <row r="513" spans="1:1" x14ac:dyDescent="0.2">
      <c r="A513" s="314"/>
    </row>
    <row r="514" spans="1:1" x14ac:dyDescent="0.2">
      <c r="A514" s="314"/>
    </row>
    <row r="515" spans="1:1" x14ac:dyDescent="0.2">
      <c r="A515" s="314"/>
    </row>
    <row r="516" spans="1:1" x14ac:dyDescent="0.2">
      <c r="A516" s="314"/>
    </row>
    <row r="517" spans="1:1" x14ac:dyDescent="0.2">
      <c r="A517" s="314"/>
    </row>
    <row r="518" spans="1:1" x14ac:dyDescent="0.2">
      <c r="A518" s="314"/>
    </row>
    <row r="519" spans="1:1" x14ac:dyDescent="0.2">
      <c r="A519" s="314"/>
    </row>
    <row r="520" spans="1:1" x14ac:dyDescent="0.2">
      <c r="A520" s="314"/>
    </row>
    <row r="521" spans="1:1" x14ac:dyDescent="0.2">
      <c r="A521" s="314"/>
    </row>
    <row r="522" spans="1:1" x14ac:dyDescent="0.2">
      <c r="A522" s="314"/>
    </row>
    <row r="523" spans="1:1" x14ac:dyDescent="0.2">
      <c r="A523" s="314"/>
    </row>
    <row r="524" spans="1:1" x14ac:dyDescent="0.2">
      <c r="A524" s="314"/>
    </row>
    <row r="525" spans="1:1" x14ac:dyDescent="0.2">
      <c r="A525" s="314"/>
    </row>
    <row r="526" spans="1:1" x14ac:dyDescent="0.2">
      <c r="A526" s="314"/>
    </row>
    <row r="527" spans="1:1" x14ac:dyDescent="0.2">
      <c r="A527" s="314"/>
    </row>
    <row r="528" spans="1:1" x14ac:dyDescent="0.2">
      <c r="A528" s="314"/>
    </row>
    <row r="529" spans="1:1" x14ac:dyDescent="0.2">
      <c r="A529" s="314"/>
    </row>
    <row r="530" spans="1:1" x14ac:dyDescent="0.2">
      <c r="A530" s="314"/>
    </row>
    <row r="531" spans="1:1" x14ac:dyDescent="0.2">
      <c r="A531" s="314"/>
    </row>
    <row r="532" spans="1:1" x14ac:dyDescent="0.2">
      <c r="A532" s="314"/>
    </row>
    <row r="533" spans="1:1" x14ac:dyDescent="0.2">
      <c r="A533" s="314"/>
    </row>
    <row r="534" spans="1:1" x14ac:dyDescent="0.2">
      <c r="A534" s="314"/>
    </row>
    <row r="535" spans="1:1" x14ac:dyDescent="0.2">
      <c r="A535" s="314"/>
    </row>
    <row r="536" spans="1:1" x14ac:dyDescent="0.2">
      <c r="A536" s="314"/>
    </row>
    <row r="537" spans="1:1" x14ac:dyDescent="0.2">
      <c r="A537" s="314"/>
    </row>
    <row r="538" spans="1:1" x14ac:dyDescent="0.2">
      <c r="A538" s="314"/>
    </row>
    <row r="539" spans="1:1" x14ac:dyDescent="0.2">
      <c r="A539" s="314"/>
    </row>
    <row r="540" spans="1:1" x14ac:dyDescent="0.2">
      <c r="A540" s="314"/>
    </row>
    <row r="541" spans="1:1" x14ac:dyDescent="0.2">
      <c r="A541" s="314"/>
    </row>
    <row r="542" spans="1:1" x14ac:dyDescent="0.2">
      <c r="A542" s="314"/>
    </row>
    <row r="543" spans="1:1" x14ac:dyDescent="0.2">
      <c r="A543" s="314"/>
    </row>
    <row r="544" spans="1:1" x14ac:dyDescent="0.2">
      <c r="A544" s="314"/>
    </row>
    <row r="545" spans="1:1" x14ac:dyDescent="0.2">
      <c r="A545" s="314"/>
    </row>
    <row r="546" spans="1:1" x14ac:dyDescent="0.2">
      <c r="A546" s="314"/>
    </row>
    <row r="547" spans="1:1" x14ac:dyDescent="0.2">
      <c r="A547" s="314"/>
    </row>
    <row r="548" spans="1:1" x14ac:dyDescent="0.2">
      <c r="A548" s="314"/>
    </row>
    <row r="549" spans="1:1" x14ac:dyDescent="0.2">
      <c r="A549" s="314"/>
    </row>
    <row r="550" spans="1:1" x14ac:dyDescent="0.2">
      <c r="A550" s="314"/>
    </row>
    <row r="551" spans="1:1" x14ac:dyDescent="0.2">
      <c r="A551" s="314"/>
    </row>
    <row r="552" spans="1:1" x14ac:dyDescent="0.2">
      <c r="A552" s="314"/>
    </row>
    <row r="553" spans="1:1" x14ac:dyDescent="0.2">
      <c r="A553" s="314"/>
    </row>
    <row r="554" spans="1:1" x14ac:dyDescent="0.2">
      <c r="A554" s="314"/>
    </row>
    <row r="555" spans="1:1" x14ac:dyDescent="0.2">
      <c r="A555" s="314"/>
    </row>
    <row r="556" spans="1:1" x14ac:dyDescent="0.2">
      <c r="A556" s="314"/>
    </row>
    <row r="557" spans="1:1" x14ac:dyDescent="0.2">
      <c r="A557" s="314"/>
    </row>
    <row r="558" spans="1:1" x14ac:dyDescent="0.2">
      <c r="A558" s="314"/>
    </row>
    <row r="559" spans="1:1" x14ac:dyDescent="0.2">
      <c r="A559" s="314"/>
    </row>
    <row r="560" spans="1:1" x14ac:dyDescent="0.2">
      <c r="A560" s="314"/>
    </row>
    <row r="561" spans="1:1" x14ac:dyDescent="0.2">
      <c r="A561" s="314"/>
    </row>
    <row r="562" spans="1:1" x14ac:dyDescent="0.2">
      <c r="A562" s="314"/>
    </row>
    <row r="563" spans="1:1" x14ac:dyDescent="0.2">
      <c r="A563" s="314"/>
    </row>
    <row r="564" spans="1:1" x14ac:dyDescent="0.2">
      <c r="A564" s="314"/>
    </row>
    <row r="565" spans="1:1" x14ac:dyDescent="0.2">
      <c r="A565" s="314"/>
    </row>
    <row r="566" spans="1:1" x14ac:dyDescent="0.2">
      <c r="A566" s="314"/>
    </row>
    <row r="567" spans="1:1" x14ac:dyDescent="0.2">
      <c r="A567" s="314"/>
    </row>
    <row r="568" spans="1:1" x14ac:dyDescent="0.2">
      <c r="A568" s="314"/>
    </row>
    <row r="569" spans="1:1" x14ac:dyDescent="0.2">
      <c r="A569" s="314"/>
    </row>
    <row r="570" spans="1:1" x14ac:dyDescent="0.2">
      <c r="A570" s="314"/>
    </row>
    <row r="571" spans="1:1" x14ac:dyDescent="0.2">
      <c r="A571" s="314"/>
    </row>
    <row r="572" spans="1:1" x14ac:dyDescent="0.2">
      <c r="A572" s="314"/>
    </row>
    <row r="573" spans="1:1" x14ac:dyDescent="0.2">
      <c r="A573" s="314"/>
    </row>
    <row r="574" spans="1:1" x14ac:dyDescent="0.2">
      <c r="A574" s="314"/>
    </row>
    <row r="575" spans="1:1" x14ac:dyDescent="0.2">
      <c r="A575" s="314"/>
    </row>
    <row r="576" spans="1:1" x14ac:dyDescent="0.2">
      <c r="A576" s="314"/>
    </row>
    <row r="577" spans="1:1" x14ac:dyDescent="0.2">
      <c r="A577" s="314"/>
    </row>
    <row r="578" spans="1:1" x14ac:dyDescent="0.2">
      <c r="A578" s="314"/>
    </row>
    <row r="579" spans="1:1" x14ac:dyDescent="0.2">
      <c r="A579" s="314"/>
    </row>
    <row r="580" spans="1:1" x14ac:dyDescent="0.2">
      <c r="A580" s="314"/>
    </row>
    <row r="581" spans="1:1" x14ac:dyDescent="0.2">
      <c r="A581" s="314"/>
    </row>
    <row r="582" spans="1:1" x14ac:dyDescent="0.2">
      <c r="A582" s="314"/>
    </row>
    <row r="583" spans="1:1" x14ac:dyDescent="0.2">
      <c r="A583" s="314"/>
    </row>
    <row r="584" spans="1:1" x14ac:dyDescent="0.2">
      <c r="A584" s="314"/>
    </row>
    <row r="585" spans="1:1" x14ac:dyDescent="0.2">
      <c r="A585" s="314"/>
    </row>
    <row r="586" spans="1:1" x14ac:dyDescent="0.2">
      <c r="A586" s="314"/>
    </row>
    <row r="587" spans="1:1" x14ac:dyDescent="0.2">
      <c r="A587" s="314"/>
    </row>
    <row r="588" spans="1:1" x14ac:dyDescent="0.2">
      <c r="A588" s="314"/>
    </row>
    <row r="589" spans="1:1" x14ac:dyDescent="0.2">
      <c r="A589" s="314"/>
    </row>
    <row r="590" spans="1:1" x14ac:dyDescent="0.2">
      <c r="A590" s="314"/>
    </row>
    <row r="591" spans="1:1" x14ac:dyDescent="0.2">
      <c r="A591" s="314"/>
    </row>
    <row r="592" spans="1:1" x14ac:dyDescent="0.2">
      <c r="A592" s="314"/>
    </row>
    <row r="593" spans="1:1" x14ac:dyDescent="0.2">
      <c r="A593" s="314"/>
    </row>
    <row r="594" spans="1:1" x14ac:dyDescent="0.2">
      <c r="A594" s="314"/>
    </row>
    <row r="595" spans="1:1" x14ac:dyDescent="0.2">
      <c r="A595" s="314"/>
    </row>
    <row r="596" spans="1:1" x14ac:dyDescent="0.2">
      <c r="A596" s="314"/>
    </row>
    <row r="597" spans="1:1" x14ac:dyDescent="0.2">
      <c r="A597" s="314"/>
    </row>
    <row r="598" spans="1:1" x14ac:dyDescent="0.2">
      <c r="A598" s="314"/>
    </row>
    <row r="599" spans="1:1" x14ac:dyDescent="0.2">
      <c r="A599" s="314"/>
    </row>
    <row r="600" spans="1:1" x14ac:dyDescent="0.2">
      <c r="A600" s="314"/>
    </row>
    <row r="601" spans="1:1" x14ac:dyDescent="0.2">
      <c r="A601" s="314"/>
    </row>
    <row r="602" spans="1:1" x14ac:dyDescent="0.2">
      <c r="A602" s="314"/>
    </row>
    <row r="603" spans="1:1" x14ac:dyDescent="0.2">
      <c r="A603" s="314"/>
    </row>
    <row r="604" spans="1:1" x14ac:dyDescent="0.2">
      <c r="A604" s="314"/>
    </row>
    <row r="605" spans="1:1" x14ac:dyDescent="0.2">
      <c r="A605" s="314"/>
    </row>
    <row r="606" spans="1:1" x14ac:dyDescent="0.2">
      <c r="A606" s="314"/>
    </row>
    <row r="607" spans="1:1" x14ac:dyDescent="0.2">
      <c r="A607" s="314"/>
    </row>
    <row r="608" spans="1:1" x14ac:dyDescent="0.2">
      <c r="A608" s="314"/>
    </row>
    <row r="609" spans="1:1" x14ac:dyDescent="0.2">
      <c r="A609" s="314"/>
    </row>
    <row r="610" spans="1:1" x14ac:dyDescent="0.2">
      <c r="A610" s="314"/>
    </row>
    <row r="611" spans="1:1" x14ac:dyDescent="0.2">
      <c r="A611" s="314"/>
    </row>
    <row r="612" spans="1:1" x14ac:dyDescent="0.2">
      <c r="A612" s="314"/>
    </row>
    <row r="613" spans="1:1" x14ac:dyDescent="0.2">
      <c r="A613" s="314"/>
    </row>
    <row r="614" spans="1:1" x14ac:dyDescent="0.2">
      <c r="A614" s="314"/>
    </row>
    <row r="615" spans="1:1" x14ac:dyDescent="0.2">
      <c r="A615" s="314"/>
    </row>
    <row r="616" spans="1:1" x14ac:dyDescent="0.2">
      <c r="A616" s="314"/>
    </row>
    <row r="617" spans="1:1" x14ac:dyDescent="0.2">
      <c r="A617" s="314"/>
    </row>
    <row r="618" spans="1:1" x14ac:dyDescent="0.2">
      <c r="A618" s="314"/>
    </row>
    <row r="619" spans="1:1" x14ac:dyDescent="0.2">
      <c r="A619" s="314"/>
    </row>
    <row r="620" spans="1:1" x14ac:dyDescent="0.2">
      <c r="A620" s="314"/>
    </row>
    <row r="621" spans="1:1" x14ac:dyDescent="0.2">
      <c r="A621" s="314"/>
    </row>
    <row r="622" spans="1:1" x14ac:dyDescent="0.2">
      <c r="A622" s="314"/>
    </row>
    <row r="623" spans="1:1" x14ac:dyDescent="0.2">
      <c r="A623" s="314"/>
    </row>
    <row r="624" spans="1:1" x14ac:dyDescent="0.2">
      <c r="A624" s="314"/>
    </row>
    <row r="625" spans="1:1" x14ac:dyDescent="0.2">
      <c r="A625" s="314"/>
    </row>
    <row r="626" spans="1:1" x14ac:dyDescent="0.2">
      <c r="A626" s="314"/>
    </row>
    <row r="627" spans="1:1" x14ac:dyDescent="0.2">
      <c r="A627" s="314"/>
    </row>
    <row r="628" spans="1:1" x14ac:dyDescent="0.2">
      <c r="A628" s="314"/>
    </row>
    <row r="629" spans="1:1" x14ac:dyDescent="0.2">
      <c r="A629" s="314"/>
    </row>
    <row r="630" spans="1:1" x14ac:dyDescent="0.2">
      <c r="A630" s="314"/>
    </row>
    <row r="631" spans="1:1" x14ac:dyDescent="0.2">
      <c r="A631" s="314"/>
    </row>
    <row r="632" spans="1:1" x14ac:dyDescent="0.2">
      <c r="A632" s="314"/>
    </row>
    <row r="633" spans="1:1" x14ac:dyDescent="0.2">
      <c r="A633" s="314"/>
    </row>
    <row r="634" spans="1:1" x14ac:dyDescent="0.2">
      <c r="A634" s="314"/>
    </row>
    <row r="635" spans="1:1" x14ac:dyDescent="0.2">
      <c r="A635" s="314"/>
    </row>
    <row r="636" spans="1:1" x14ac:dyDescent="0.2">
      <c r="A636" s="314"/>
    </row>
    <row r="637" spans="1:1" x14ac:dyDescent="0.2">
      <c r="A637" s="314"/>
    </row>
    <row r="638" spans="1:1" x14ac:dyDescent="0.2">
      <c r="A638" s="314"/>
    </row>
    <row r="639" spans="1:1" x14ac:dyDescent="0.2">
      <c r="A639" s="314"/>
    </row>
    <row r="640" spans="1:1" x14ac:dyDescent="0.2">
      <c r="A640" s="314"/>
    </row>
    <row r="641" spans="1:1" x14ac:dyDescent="0.2">
      <c r="A641" s="314"/>
    </row>
    <row r="642" spans="1:1" x14ac:dyDescent="0.2">
      <c r="A642" s="314"/>
    </row>
    <row r="643" spans="1:1" x14ac:dyDescent="0.2">
      <c r="A643" s="314"/>
    </row>
    <row r="644" spans="1:1" x14ac:dyDescent="0.2">
      <c r="A644" s="314"/>
    </row>
    <row r="645" spans="1:1" x14ac:dyDescent="0.2">
      <c r="A645" s="314"/>
    </row>
    <row r="646" spans="1:1" x14ac:dyDescent="0.2">
      <c r="A646" s="314"/>
    </row>
    <row r="647" spans="1:1" x14ac:dyDescent="0.2">
      <c r="A647" s="314"/>
    </row>
    <row r="648" spans="1:1" x14ac:dyDescent="0.2">
      <c r="A648" s="314"/>
    </row>
    <row r="649" spans="1:1" x14ac:dyDescent="0.2">
      <c r="A649" s="314"/>
    </row>
    <row r="650" spans="1:1" x14ac:dyDescent="0.2">
      <c r="A650" s="314"/>
    </row>
    <row r="651" spans="1:1" x14ac:dyDescent="0.2">
      <c r="A651" s="314"/>
    </row>
    <row r="652" spans="1:1" x14ac:dyDescent="0.2">
      <c r="A652" s="314"/>
    </row>
    <row r="653" spans="1:1" x14ac:dyDescent="0.2">
      <c r="A653" s="314"/>
    </row>
    <row r="654" spans="1:1" x14ac:dyDescent="0.2">
      <c r="A654" s="314"/>
    </row>
    <row r="655" spans="1:1" x14ac:dyDescent="0.2">
      <c r="A655" s="314"/>
    </row>
    <row r="656" spans="1:1" x14ac:dyDescent="0.2">
      <c r="A656" s="314"/>
    </row>
    <row r="657" spans="1:1" x14ac:dyDescent="0.2">
      <c r="A657" s="314"/>
    </row>
    <row r="658" spans="1:1" x14ac:dyDescent="0.2">
      <c r="A658" s="314"/>
    </row>
    <row r="659" spans="1:1" x14ac:dyDescent="0.2">
      <c r="A659" s="314"/>
    </row>
    <row r="660" spans="1:1" x14ac:dyDescent="0.2">
      <c r="A660" s="314"/>
    </row>
    <row r="661" spans="1:1" x14ac:dyDescent="0.2">
      <c r="A661" s="314"/>
    </row>
    <row r="662" spans="1:1" x14ac:dyDescent="0.2">
      <c r="A662" s="314"/>
    </row>
    <row r="663" spans="1:1" x14ac:dyDescent="0.2">
      <c r="A663" s="314"/>
    </row>
    <row r="664" spans="1:1" x14ac:dyDescent="0.2">
      <c r="A664" s="314"/>
    </row>
    <row r="665" spans="1:1" x14ac:dyDescent="0.2">
      <c r="A665" s="314"/>
    </row>
    <row r="666" spans="1:1" x14ac:dyDescent="0.2">
      <c r="A666" s="314"/>
    </row>
    <row r="667" spans="1:1" x14ac:dyDescent="0.2">
      <c r="A667" s="314"/>
    </row>
    <row r="668" spans="1:1" x14ac:dyDescent="0.2">
      <c r="A668" s="314"/>
    </row>
    <row r="669" spans="1:1" x14ac:dyDescent="0.2">
      <c r="A669" s="314"/>
    </row>
    <row r="670" spans="1:1" x14ac:dyDescent="0.2">
      <c r="A670" s="314"/>
    </row>
    <row r="671" spans="1:1" x14ac:dyDescent="0.2">
      <c r="A671" s="314"/>
    </row>
    <row r="672" spans="1:1" x14ac:dyDescent="0.2">
      <c r="A672" s="314"/>
    </row>
    <row r="673" spans="1:1" x14ac:dyDescent="0.2">
      <c r="A673" s="314"/>
    </row>
    <row r="674" spans="1:1" x14ac:dyDescent="0.2">
      <c r="A674" s="314"/>
    </row>
    <row r="675" spans="1:1" x14ac:dyDescent="0.2">
      <c r="A675" s="314"/>
    </row>
    <row r="676" spans="1:1" x14ac:dyDescent="0.2">
      <c r="A676" s="314"/>
    </row>
    <row r="677" spans="1:1" x14ac:dyDescent="0.2">
      <c r="A677" s="314"/>
    </row>
    <row r="678" spans="1:1" x14ac:dyDescent="0.2">
      <c r="A678" s="314"/>
    </row>
    <row r="679" spans="1:1" x14ac:dyDescent="0.2">
      <c r="A679" s="314"/>
    </row>
    <row r="680" spans="1:1" x14ac:dyDescent="0.2">
      <c r="A680" s="314"/>
    </row>
    <row r="681" spans="1:1" x14ac:dyDescent="0.2">
      <c r="A681" s="314"/>
    </row>
    <row r="682" spans="1:1" x14ac:dyDescent="0.2">
      <c r="A682" s="314"/>
    </row>
    <row r="683" spans="1:1" x14ac:dyDescent="0.2">
      <c r="A683" s="314"/>
    </row>
    <row r="684" spans="1:1" x14ac:dyDescent="0.2">
      <c r="A684" s="314"/>
    </row>
    <row r="685" spans="1:1" x14ac:dyDescent="0.2">
      <c r="A685" s="314"/>
    </row>
    <row r="686" spans="1:1" x14ac:dyDescent="0.2">
      <c r="A686" s="314"/>
    </row>
    <row r="687" spans="1:1" x14ac:dyDescent="0.2">
      <c r="A687" s="314"/>
    </row>
    <row r="688" spans="1:1" x14ac:dyDescent="0.2">
      <c r="A688" s="314"/>
    </row>
    <row r="689" spans="1:1" x14ac:dyDescent="0.2">
      <c r="A689" s="314"/>
    </row>
    <row r="690" spans="1:1" x14ac:dyDescent="0.2">
      <c r="A690" s="314"/>
    </row>
    <row r="691" spans="1:1" x14ac:dyDescent="0.2">
      <c r="A691" s="314"/>
    </row>
    <row r="692" spans="1:1" x14ac:dyDescent="0.2">
      <c r="A692" s="314"/>
    </row>
    <row r="693" spans="1:1" x14ac:dyDescent="0.2">
      <c r="A693" s="314"/>
    </row>
    <row r="694" spans="1:1" x14ac:dyDescent="0.2">
      <c r="A694" s="314"/>
    </row>
    <row r="695" spans="1:1" x14ac:dyDescent="0.2">
      <c r="A695" s="314"/>
    </row>
    <row r="696" spans="1:1" x14ac:dyDescent="0.2">
      <c r="A696" s="314"/>
    </row>
    <row r="697" spans="1:1" x14ac:dyDescent="0.2">
      <c r="A697" s="314"/>
    </row>
    <row r="698" spans="1:1" x14ac:dyDescent="0.2">
      <c r="A698" s="314"/>
    </row>
    <row r="699" spans="1:1" x14ac:dyDescent="0.2">
      <c r="A699" s="314"/>
    </row>
    <row r="700" spans="1:1" x14ac:dyDescent="0.2">
      <c r="A700" s="314"/>
    </row>
    <row r="701" spans="1:1" x14ac:dyDescent="0.2">
      <c r="A701" s="314"/>
    </row>
    <row r="702" spans="1:1" x14ac:dyDescent="0.2">
      <c r="A702" s="314"/>
    </row>
    <row r="703" spans="1:1" x14ac:dyDescent="0.2">
      <c r="A703" s="314"/>
    </row>
    <row r="704" spans="1:1" x14ac:dyDescent="0.2">
      <c r="A704" s="314"/>
    </row>
    <row r="705" spans="1:1" x14ac:dyDescent="0.2">
      <c r="A705" s="314"/>
    </row>
    <row r="706" spans="1:1" x14ac:dyDescent="0.2">
      <c r="A706" s="314"/>
    </row>
    <row r="707" spans="1:1" x14ac:dyDescent="0.2">
      <c r="A707" s="314"/>
    </row>
    <row r="708" spans="1:1" x14ac:dyDescent="0.2">
      <c r="A708" s="314"/>
    </row>
    <row r="709" spans="1:1" x14ac:dyDescent="0.2">
      <c r="A709" s="314"/>
    </row>
    <row r="710" spans="1:1" x14ac:dyDescent="0.2">
      <c r="A710" s="314"/>
    </row>
    <row r="711" spans="1:1" x14ac:dyDescent="0.2">
      <c r="A711" s="314"/>
    </row>
    <row r="712" spans="1:1" x14ac:dyDescent="0.2">
      <c r="A712" s="314"/>
    </row>
    <row r="713" spans="1:1" x14ac:dyDescent="0.2">
      <c r="A713" s="314"/>
    </row>
    <row r="714" spans="1:1" x14ac:dyDescent="0.2">
      <c r="A714" s="314"/>
    </row>
    <row r="715" spans="1:1" x14ac:dyDescent="0.2">
      <c r="A715" s="314"/>
    </row>
    <row r="716" spans="1:1" x14ac:dyDescent="0.2">
      <c r="A716" s="314"/>
    </row>
    <row r="717" spans="1:1" x14ac:dyDescent="0.2">
      <c r="A717" s="314"/>
    </row>
    <row r="718" spans="1:1" x14ac:dyDescent="0.2">
      <c r="A718" s="314"/>
    </row>
    <row r="719" spans="1:1" x14ac:dyDescent="0.2">
      <c r="A719" s="314"/>
    </row>
    <row r="720" spans="1:1" x14ac:dyDescent="0.2">
      <c r="A720" s="314"/>
    </row>
    <row r="721" spans="1:1" x14ac:dyDescent="0.2">
      <c r="A721" s="314"/>
    </row>
    <row r="722" spans="1:1" x14ac:dyDescent="0.2">
      <c r="A722" s="314"/>
    </row>
    <row r="723" spans="1:1" x14ac:dyDescent="0.2">
      <c r="A723" s="314"/>
    </row>
    <row r="724" spans="1:1" x14ac:dyDescent="0.2">
      <c r="A724" s="314"/>
    </row>
    <row r="725" spans="1:1" x14ac:dyDescent="0.2">
      <c r="A725" s="314"/>
    </row>
    <row r="726" spans="1:1" x14ac:dyDescent="0.2">
      <c r="A726" s="314"/>
    </row>
    <row r="727" spans="1:1" x14ac:dyDescent="0.2">
      <c r="A727" s="314"/>
    </row>
    <row r="728" spans="1:1" x14ac:dyDescent="0.2">
      <c r="A728" s="314"/>
    </row>
    <row r="729" spans="1:1" x14ac:dyDescent="0.2">
      <c r="A729" s="314"/>
    </row>
    <row r="730" spans="1:1" x14ac:dyDescent="0.2">
      <c r="A730" s="314"/>
    </row>
    <row r="731" spans="1:1" x14ac:dyDescent="0.2">
      <c r="A731" s="314"/>
    </row>
    <row r="732" spans="1:1" x14ac:dyDescent="0.2">
      <c r="A732" s="314"/>
    </row>
    <row r="733" spans="1:1" x14ac:dyDescent="0.2">
      <c r="A733" s="314"/>
    </row>
    <row r="734" spans="1:1" x14ac:dyDescent="0.2">
      <c r="A734" s="314"/>
    </row>
    <row r="735" spans="1:1" x14ac:dyDescent="0.2">
      <c r="A735" s="314"/>
    </row>
    <row r="736" spans="1:1" x14ac:dyDescent="0.2">
      <c r="A736" s="314"/>
    </row>
    <row r="737" spans="1:1" x14ac:dyDescent="0.2">
      <c r="A737" s="314"/>
    </row>
    <row r="738" spans="1:1" x14ac:dyDescent="0.2">
      <c r="A738" s="314"/>
    </row>
    <row r="739" spans="1:1" x14ac:dyDescent="0.2">
      <c r="A739" s="314"/>
    </row>
    <row r="740" spans="1:1" x14ac:dyDescent="0.2">
      <c r="A740" s="314"/>
    </row>
    <row r="741" spans="1:1" x14ac:dyDescent="0.2">
      <c r="A741" s="314"/>
    </row>
    <row r="742" spans="1:1" x14ac:dyDescent="0.2">
      <c r="A742" s="314"/>
    </row>
    <row r="743" spans="1:1" x14ac:dyDescent="0.2">
      <c r="A743" s="314"/>
    </row>
    <row r="744" spans="1:1" x14ac:dyDescent="0.2">
      <c r="A744" s="314"/>
    </row>
    <row r="745" spans="1:1" x14ac:dyDescent="0.2">
      <c r="A745" s="314"/>
    </row>
    <row r="746" spans="1:1" x14ac:dyDescent="0.2">
      <c r="A746" s="314"/>
    </row>
    <row r="747" spans="1:1" x14ac:dyDescent="0.2">
      <c r="A747" s="314"/>
    </row>
    <row r="748" spans="1:1" x14ac:dyDescent="0.2">
      <c r="A748" s="314"/>
    </row>
    <row r="749" spans="1:1" x14ac:dyDescent="0.2">
      <c r="A749" s="314"/>
    </row>
    <row r="750" spans="1:1" x14ac:dyDescent="0.2">
      <c r="A750" s="314"/>
    </row>
    <row r="751" spans="1:1" x14ac:dyDescent="0.2">
      <c r="A751" s="314"/>
    </row>
    <row r="752" spans="1:1" x14ac:dyDescent="0.2">
      <c r="A752" s="314"/>
    </row>
    <row r="753" spans="1:1" x14ac:dyDescent="0.2">
      <c r="A753" s="314"/>
    </row>
    <row r="754" spans="1:1" x14ac:dyDescent="0.2">
      <c r="A754" s="314"/>
    </row>
    <row r="755" spans="1:1" x14ac:dyDescent="0.2">
      <c r="A755" s="314"/>
    </row>
    <row r="756" spans="1:1" x14ac:dyDescent="0.2">
      <c r="A756" s="314"/>
    </row>
    <row r="757" spans="1:1" x14ac:dyDescent="0.2">
      <c r="A757" s="314"/>
    </row>
    <row r="758" spans="1:1" x14ac:dyDescent="0.2">
      <c r="A758" s="314"/>
    </row>
    <row r="759" spans="1:1" x14ac:dyDescent="0.2">
      <c r="A759" s="314"/>
    </row>
    <row r="760" spans="1:1" x14ac:dyDescent="0.2">
      <c r="A760" s="314"/>
    </row>
    <row r="761" spans="1:1" x14ac:dyDescent="0.2">
      <c r="A761" s="314"/>
    </row>
    <row r="762" spans="1:1" x14ac:dyDescent="0.2">
      <c r="A762" s="314"/>
    </row>
    <row r="763" spans="1:1" x14ac:dyDescent="0.2">
      <c r="A763" s="314"/>
    </row>
    <row r="764" spans="1:1" x14ac:dyDescent="0.2">
      <c r="A764" s="314"/>
    </row>
    <row r="765" spans="1:1" x14ac:dyDescent="0.2">
      <c r="A765" s="314"/>
    </row>
    <row r="766" spans="1:1" x14ac:dyDescent="0.2">
      <c r="A766" s="314"/>
    </row>
    <row r="767" spans="1:1" x14ac:dyDescent="0.2">
      <c r="A767" s="314"/>
    </row>
    <row r="768" spans="1:1" x14ac:dyDescent="0.2">
      <c r="A768" s="314"/>
    </row>
    <row r="769" spans="1:1" x14ac:dyDescent="0.2">
      <c r="A769" s="314"/>
    </row>
    <row r="770" spans="1:1" x14ac:dyDescent="0.2">
      <c r="A770" s="314"/>
    </row>
    <row r="771" spans="1:1" x14ac:dyDescent="0.2">
      <c r="A771" s="314"/>
    </row>
    <row r="772" spans="1:1" x14ac:dyDescent="0.2">
      <c r="A772" s="314"/>
    </row>
    <row r="773" spans="1:1" x14ac:dyDescent="0.2">
      <c r="A773" s="314"/>
    </row>
    <row r="774" spans="1:1" x14ac:dyDescent="0.2">
      <c r="A774" s="314"/>
    </row>
    <row r="775" spans="1:1" x14ac:dyDescent="0.2">
      <c r="A775" s="314"/>
    </row>
    <row r="776" spans="1:1" x14ac:dyDescent="0.2">
      <c r="A776" s="314"/>
    </row>
    <row r="777" spans="1:1" x14ac:dyDescent="0.2">
      <c r="A777" s="314"/>
    </row>
    <row r="778" spans="1:1" x14ac:dyDescent="0.2">
      <c r="A778" s="314"/>
    </row>
    <row r="779" spans="1:1" x14ac:dyDescent="0.2">
      <c r="A779" s="314"/>
    </row>
    <row r="780" spans="1:1" x14ac:dyDescent="0.2">
      <c r="A780" s="314"/>
    </row>
    <row r="781" spans="1:1" x14ac:dyDescent="0.2">
      <c r="A781" s="314"/>
    </row>
    <row r="782" spans="1:1" x14ac:dyDescent="0.2">
      <c r="A782" s="314"/>
    </row>
    <row r="783" spans="1:1" x14ac:dyDescent="0.2">
      <c r="A783" s="314"/>
    </row>
    <row r="784" spans="1:1" x14ac:dyDescent="0.2">
      <c r="A784" s="314"/>
    </row>
    <row r="785" spans="1:1" x14ac:dyDescent="0.2">
      <c r="A785" s="314"/>
    </row>
    <row r="786" spans="1:1" x14ac:dyDescent="0.2">
      <c r="A786" s="314"/>
    </row>
    <row r="787" spans="1:1" x14ac:dyDescent="0.2">
      <c r="A787" s="314"/>
    </row>
    <row r="788" spans="1:1" x14ac:dyDescent="0.2">
      <c r="A788" s="314"/>
    </row>
    <row r="789" spans="1:1" x14ac:dyDescent="0.2">
      <c r="A789" s="314"/>
    </row>
    <row r="790" spans="1:1" x14ac:dyDescent="0.2">
      <c r="A790" s="314"/>
    </row>
    <row r="791" spans="1:1" x14ac:dyDescent="0.2">
      <c r="A791" s="314"/>
    </row>
    <row r="792" spans="1:1" x14ac:dyDescent="0.2">
      <c r="A792" s="314"/>
    </row>
    <row r="793" spans="1:1" x14ac:dyDescent="0.2">
      <c r="A793" s="314"/>
    </row>
    <row r="794" spans="1:1" x14ac:dyDescent="0.2">
      <c r="A794" s="314"/>
    </row>
    <row r="795" spans="1:1" x14ac:dyDescent="0.2">
      <c r="A795" s="314"/>
    </row>
    <row r="796" spans="1:1" x14ac:dyDescent="0.2">
      <c r="A796" s="314"/>
    </row>
    <row r="797" spans="1:1" x14ac:dyDescent="0.2">
      <c r="A797" s="314"/>
    </row>
    <row r="798" spans="1:1" x14ac:dyDescent="0.2">
      <c r="A798" s="314"/>
    </row>
    <row r="799" spans="1:1" x14ac:dyDescent="0.2">
      <c r="A799" s="314"/>
    </row>
    <row r="800" spans="1:1" x14ac:dyDescent="0.2">
      <c r="A800" s="314"/>
    </row>
    <row r="801" spans="1:1" x14ac:dyDescent="0.2">
      <c r="A801" s="314"/>
    </row>
    <row r="802" spans="1:1" x14ac:dyDescent="0.2">
      <c r="A802" s="314"/>
    </row>
    <row r="803" spans="1:1" x14ac:dyDescent="0.2">
      <c r="A803" s="314"/>
    </row>
    <row r="804" spans="1:1" x14ac:dyDescent="0.2">
      <c r="A804" s="314"/>
    </row>
    <row r="805" spans="1:1" x14ac:dyDescent="0.2">
      <c r="A805" s="314"/>
    </row>
    <row r="806" spans="1:1" x14ac:dyDescent="0.2">
      <c r="A806" s="314"/>
    </row>
    <row r="807" spans="1:1" x14ac:dyDescent="0.2">
      <c r="A807" s="314"/>
    </row>
    <row r="808" spans="1:1" x14ac:dyDescent="0.2">
      <c r="A808" s="314"/>
    </row>
    <row r="809" spans="1:1" x14ac:dyDescent="0.2">
      <c r="A809" s="314"/>
    </row>
    <row r="810" spans="1:1" x14ac:dyDescent="0.2">
      <c r="A810" s="314"/>
    </row>
    <row r="811" spans="1:1" x14ac:dyDescent="0.2">
      <c r="A811" s="314"/>
    </row>
    <row r="812" spans="1:1" x14ac:dyDescent="0.2">
      <c r="A812" s="314"/>
    </row>
    <row r="813" spans="1:1" x14ac:dyDescent="0.2">
      <c r="A813" s="314"/>
    </row>
    <row r="814" spans="1:1" x14ac:dyDescent="0.2">
      <c r="A814" s="314"/>
    </row>
    <row r="815" spans="1:1" x14ac:dyDescent="0.2">
      <c r="A815" s="314"/>
    </row>
    <row r="816" spans="1:1" x14ac:dyDescent="0.2">
      <c r="A816" s="314"/>
    </row>
    <row r="817" spans="1:1" x14ac:dyDescent="0.2">
      <c r="A817" s="314"/>
    </row>
    <row r="818" spans="1:1" x14ac:dyDescent="0.2">
      <c r="A818" s="314"/>
    </row>
    <row r="819" spans="1:1" x14ac:dyDescent="0.2">
      <c r="A819" s="314"/>
    </row>
    <row r="820" spans="1:1" x14ac:dyDescent="0.2">
      <c r="A820" s="314"/>
    </row>
    <row r="821" spans="1:1" x14ac:dyDescent="0.2">
      <c r="A821" s="314"/>
    </row>
    <row r="822" spans="1:1" x14ac:dyDescent="0.2">
      <c r="A822" s="314"/>
    </row>
    <row r="823" spans="1:1" x14ac:dyDescent="0.2">
      <c r="A823" s="314"/>
    </row>
    <row r="824" spans="1:1" x14ac:dyDescent="0.2">
      <c r="A824" s="314"/>
    </row>
    <row r="825" spans="1:1" x14ac:dyDescent="0.2">
      <c r="A825" s="314"/>
    </row>
    <row r="826" spans="1:1" x14ac:dyDescent="0.2">
      <c r="A826" s="314"/>
    </row>
    <row r="827" spans="1:1" x14ac:dyDescent="0.2">
      <c r="A827" s="314"/>
    </row>
    <row r="828" spans="1:1" x14ac:dyDescent="0.2">
      <c r="A828" s="314"/>
    </row>
    <row r="829" spans="1:1" x14ac:dyDescent="0.2">
      <c r="A829" s="314"/>
    </row>
    <row r="830" spans="1:1" x14ac:dyDescent="0.2">
      <c r="A830" s="314"/>
    </row>
    <row r="831" spans="1:1" x14ac:dyDescent="0.2">
      <c r="A831" s="314"/>
    </row>
    <row r="832" spans="1:1" x14ac:dyDescent="0.2">
      <c r="A832" s="314"/>
    </row>
    <row r="833" spans="1:1" x14ac:dyDescent="0.2">
      <c r="A833" s="314"/>
    </row>
    <row r="834" spans="1:1" x14ac:dyDescent="0.2">
      <c r="A834" s="314"/>
    </row>
    <row r="835" spans="1:1" x14ac:dyDescent="0.2">
      <c r="A835" s="314"/>
    </row>
    <row r="836" spans="1:1" x14ac:dyDescent="0.2">
      <c r="A836" s="314"/>
    </row>
    <row r="837" spans="1:1" x14ac:dyDescent="0.2">
      <c r="A837" s="314"/>
    </row>
    <row r="838" spans="1:1" x14ac:dyDescent="0.2">
      <c r="A838" s="314"/>
    </row>
    <row r="839" spans="1:1" x14ac:dyDescent="0.2">
      <c r="A839" s="314"/>
    </row>
    <row r="840" spans="1:1" x14ac:dyDescent="0.2">
      <c r="A840" s="314"/>
    </row>
    <row r="841" spans="1:1" x14ac:dyDescent="0.2">
      <c r="A841" s="314"/>
    </row>
    <row r="842" spans="1:1" x14ac:dyDescent="0.2">
      <c r="A842" s="314"/>
    </row>
    <row r="843" spans="1:1" x14ac:dyDescent="0.2">
      <c r="A843" s="314"/>
    </row>
    <row r="844" spans="1:1" x14ac:dyDescent="0.2">
      <c r="A844" s="314"/>
    </row>
    <row r="845" spans="1:1" x14ac:dyDescent="0.2">
      <c r="A845" s="314"/>
    </row>
    <row r="846" spans="1:1" x14ac:dyDescent="0.2">
      <c r="A846" s="314"/>
    </row>
    <row r="847" spans="1:1" x14ac:dyDescent="0.2">
      <c r="A847" s="314"/>
    </row>
    <row r="848" spans="1:1" x14ac:dyDescent="0.2">
      <c r="A848" s="314"/>
    </row>
    <row r="849" spans="1:1" x14ac:dyDescent="0.2">
      <c r="A849" s="314"/>
    </row>
    <row r="850" spans="1:1" x14ac:dyDescent="0.2">
      <c r="A850" s="314"/>
    </row>
    <row r="851" spans="1:1" x14ac:dyDescent="0.2">
      <c r="A851" s="314"/>
    </row>
    <row r="852" spans="1:1" x14ac:dyDescent="0.2">
      <c r="A852" s="314"/>
    </row>
    <row r="853" spans="1:1" x14ac:dyDescent="0.2">
      <c r="A853" s="314"/>
    </row>
    <row r="854" spans="1:1" x14ac:dyDescent="0.2">
      <c r="A854" s="314"/>
    </row>
    <row r="855" spans="1:1" x14ac:dyDescent="0.2">
      <c r="A855" s="314"/>
    </row>
    <row r="856" spans="1:1" x14ac:dyDescent="0.2">
      <c r="A856" s="314"/>
    </row>
    <row r="857" spans="1:1" x14ac:dyDescent="0.2">
      <c r="A857" s="314"/>
    </row>
    <row r="858" spans="1:1" x14ac:dyDescent="0.2">
      <c r="A858" s="314"/>
    </row>
    <row r="859" spans="1:1" x14ac:dyDescent="0.2">
      <c r="A859" s="314"/>
    </row>
    <row r="860" spans="1:1" x14ac:dyDescent="0.2">
      <c r="A860" s="314"/>
    </row>
    <row r="861" spans="1:1" x14ac:dyDescent="0.2">
      <c r="A861" s="314"/>
    </row>
    <row r="862" spans="1:1" x14ac:dyDescent="0.2">
      <c r="A862" s="314"/>
    </row>
    <row r="863" spans="1:1" x14ac:dyDescent="0.2">
      <c r="A863" s="314"/>
    </row>
    <row r="864" spans="1:1" x14ac:dyDescent="0.2">
      <c r="A864" s="314"/>
    </row>
    <row r="865" spans="1:1" x14ac:dyDescent="0.2">
      <c r="A865" s="314"/>
    </row>
    <row r="866" spans="1:1" x14ac:dyDescent="0.2">
      <c r="A866" s="314"/>
    </row>
    <row r="867" spans="1:1" x14ac:dyDescent="0.2">
      <c r="A867" s="314"/>
    </row>
    <row r="868" spans="1:1" x14ac:dyDescent="0.2">
      <c r="A868" s="314"/>
    </row>
    <row r="869" spans="1:1" x14ac:dyDescent="0.2">
      <c r="A869" s="314"/>
    </row>
    <row r="870" spans="1:1" x14ac:dyDescent="0.2">
      <c r="A870" s="314"/>
    </row>
    <row r="871" spans="1:1" x14ac:dyDescent="0.2">
      <c r="A871" s="314"/>
    </row>
    <row r="872" spans="1:1" x14ac:dyDescent="0.2">
      <c r="A872" s="314"/>
    </row>
    <row r="873" spans="1:1" x14ac:dyDescent="0.2">
      <c r="A873" s="314"/>
    </row>
    <row r="874" spans="1:1" x14ac:dyDescent="0.2">
      <c r="A874" s="314"/>
    </row>
    <row r="875" spans="1:1" x14ac:dyDescent="0.2">
      <c r="A875" s="314"/>
    </row>
    <row r="876" spans="1:1" x14ac:dyDescent="0.2">
      <c r="A876" s="314"/>
    </row>
    <row r="877" spans="1:1" x14ac:dyDescent="0.2">
      <c r="A877" s="314"/>
    </row>
    <row r="878" spans="1:1" x14ac:dyDescent="0.2">
      <c r="A878" s="314"/>
    </row>
    <row r="879" spans="1:1" x14ac:dyDescent="0.2">
      <c r="A879" s="314"/>
    </row>
    <row r="880" spans="1:1" x14ac:dyDescent="0.2">
      <c r="A880" s="314"/>
    </row>
    <row r="881" spans="1:1" x14ac:dyDescent="0.2">
      <c r="A881" s="314"/>
    </row>
    <row r="882" spans="1:1" x14ac:dyDescent="0.2">
      <c r="A882" s="314"/>
    </row>
    <row r="883" spans="1:1" x14ac:dyDescent="0.2">
      <c r="A883" s="314"/>
    </row>
    <row r="884" spans="1:1" x14ac:dyDescent="0.2">
      <c r="A884" s="314"/>
    </row>
    <row r="885" spans="1:1" x14ac:dyDescent="0.2">
      <c r="A885" s="314"/>
    </row>
    <row r="886" spans="1:1" x14ac:dyDescent="0.2">
      <c r="A886" s="314"/>
    </row>
    <row r="887" spans="1:1" x14ac:dyDescent="0.2">
      <c r="A887" s="314"/>
    </row>
    <row r="888" spans="1:1" x14ac:dyDescent="0.2">
      <c r="A888" s="314"/>
    </row>
    <row r="889" spans="1:1" x14ac:dyDescent="0.2">
      <c r="A889" s="314"/>
    </row>
    <row r="890" spans="1:1" x14ac:dyDescent="0.2">
      <c r="A890" s="314"/>
    </row>
    <row r="891" spans="1:1" x14ac:dyDescent="0.2">
      <c r="A891" s="314"/>
    </row>
    <row r="892" spans="1:1" x14ac:dyDescent="0.2">
      <c r="A892" s="314"/>
    </row>
    <row r="893" spans="1:1" x14ac:dyDescent="0.2">
      <c r="A893" s="314"/>
    </row>
    <row r="894" spans="1:1" x14ac:dyDescent="0.2">
      <c r="A894" s="314"/>
    </row>
    <row r="895" spans="1:1" x14ac:dyDescent="0.2">
      <c r="A895" s="314"/>
    </row>
    <row r="896" spans="1:1" x14ac:dyDescent="0.2">
      <c r="A896" s="314"/>
    </row>
    <row r="897" spans="1:1" x14ac:dyDescent="0.2">
      <c r="A897" s="314"/>
    </row>
    <row r="898" spans="1:1" x14ac:dyDescent="0.2">
      <c r="A898" s="314"/>
    </row>
    <row r="899" spans="1:1" x14ac:dyDescent="0.2">
      <c r="A899" s="314"/>
    </row>
    <row r="900" spans="1:1" x14ac:dyDescent="0.2">
      <c r="A900" s="314"/>
    </row>
    <row r="901" spans="1:1" x14ac:dyDescent="0.2">
      <c r="A901" s="314"/>
    </row>
    <row r="902" spans="1:1" x14ac:dyDescent="0.2">
      <c r="A902" s="314"/>
    </row>
    <row r="903" spans="1:1" x14ac:dyDescent="0.2">
      <c r="A903" s="314"/>
    </row>
    <row r="904" spans="1:1" x14ac:dyDescent="0.2">
      <c r="A904" s="314"/>
    </row>
    <row r="905" spans="1:1" x14ac:dyDescent="0.2">
      <c r="A905" s="314"/>
    </row>
    <row r="906" spans="1:1" x14ac:dyDescent="0.2">
      <c r="A906" s="314"/>
    </row>
    <row r="907" spans="1:1" x14ac:dyDescent="0.2">
      <c r="A907" s="314"/>
    </row>
    <row r="908" spans="1:1" x14ac:dyDescent="0.2">
      <c r="A908" s="314"/>
    </row>
    <row r="909" spans="1:1" x14ac:dyDescent="0.2">
      <c r="A909" s="314"/>
    </row>
    <row r="910" spans="1:1" x14ac:dyDescent="0.2">
      <c r="A910" s="314"/>
    </row>
    <row r="911" spans="1:1" x14ac:dyDescent="0.2">
      <c r="A911" s="314"/>
    </row>
    <row r="912" spans="1:1" x14ac:dyDescent="0.2">
      <c r="A912" s="314"/>
    </row>
    <row r="913" spans="1:1" x14ac:dyDescent="0.2">
      <c r="A913" s="314"/>
    </row>
    <row r="914" spans="1:1" x14ac:dyDescent="0.2">
      <c r="A914" s="314"/>
    </row>
    <row r="915" spans="1:1" x14ac:dyDescent="0.2">
      <c r="A915" s="314"/>
    </row>
    <row r="916" spans="1:1" x14ac:dyDescent="0.2">
      <c r="A916" s="314"/>
    </row>
    <row r="917" spans="1:1" x14ac:dyDescent="0.2">
      <c r="A917" s="314"/>
    </row>
    <row r="918" spans="1:1" x14ac:dyDescent="0.2">
      <c r="A918" s="314"/>
    </row>
    <row r="919" spans="1:1" x14ac:dyDescent="0.2">
      <c r="A919" s="314"/>
    </row>
    <row r="920" spans="1:1" x14ac:dyDescent="0.2">
      <c r="A920" s="314"/>
    </row>
    <row r="921" spans="1:1" x14ac:dyDescent="0.2">
      <c r="A921" s="314"/>
    </row>
    <row r="922" spans="1:1" x14ac:dyDescent="0.2">
      <c r="A922" s="314"/>
    </row>
    <row r="923" spans="1:1" x14ac:dyDescent="0.2">
      <c r="A923" s="314"/>
    </row>
    <row r="924" spans="1:1" x14ac:dyDescent="0.2">
      <c r="A924" s="314"/>
    </row>
    <row r="925" spans="1:1" x14ac:dyDescent="0.2">
      <c r="A925" s="314"/>
    </row>
    <row r="926" spans="1:1" x14ac:dyDescent="0.2">
      <c r="A926" s="314"/>
    </row>
    <row r="927" spans="1:1" x14ac:dyDescent="0.2">
      <c r="A927" s="314"/>
    </row>
    <row r="928" spans="1:1" x14ac:dyDescent="0.2">
      <c r="A928" s="314"/>
    </row>
    <row r="929" spans="1:1" x14ac:dyDescent="0.2">
      <c r="A929" s="314"/>
    </row>
    <row r="930" spans="1:1" x14ac:dyDescent="0.2">
      <c r="A930" s="314"/>
    </row>
    <row r="931" spans="1:1" x14ac:dyDescent="0.2">
      <c r="A931" s="314"/>
    </row>
    <row r="932" spans="1:1" x14ac:dyDescent="0.2">
      <c r="A932" s="314"/>
    </row>
    <row r="933" spans="1:1" x14ac:dyDescent="0.2">
      <c r="A933" s="314"/>
    </row>
    <row r="934" spans="1:1" x14ac:dyDescent="0.2">
      <c r="A934" s="314"/>
    </row>
    <row r="935" spans="1:1" x14ac:dyDescent="0.2">
      <c r="A935" s="314"/>
    </row>
    <row r="936" spans="1:1" x14ac:dyDescent="0.2">
      <c r="A936" s="314"/>
    </row>
    <row r="937" spans="1:1" x14ac:dyDescent="0.2">
      <c r="A937" s="314"/>
    </row>
    <row r="938" spans="1:1" x14ac:dyDescent="0.2">
      <c r="A938" s="314"/>
    </row>
    <row r="939" spans="1:1" x14ac:dyDescent="0.2">
      <c r="A939" s="314"/>
    </row>
    <row r="940" spans="1:1" x14ac:dyDescent="0.2">
      <c r="A940" s="314"/>
    </row>
    <row r="941" spans="1:1" x14ac:dyDescent="0.2">
      <c r="A941" s="314"/>
    </row>
    <row r="942" spans="1:1" x14ac:dyDescent="0.2">
      <c r="A942" s="314"/>
    </row>
    <row r="943" spans="1:1" x14ac:dyDescent="0.2">
      <c r="A943" s="314"/>
    </row>
    <row r="944" spans="1:1" x14ac:dyDescent="0.2">
      <c r="A944" s="314"/>
    </row>
    <row r="945" spans="1:1" x14ac:dyDescent="0.2">
      <c r="A945" s="314"/>
    </row>
    <row r="946" spans="1:1" x14ac:dyDescent="0.2">
      <c r="A946" s="314"/>
    </row>
    <row r="947" spans="1:1" x14ac:dyDescent="0.2">
      <c r="A947" s="314"/>
    </row>
    <row r="948" spans="1:1" x14ac:dyDescent="0.2">
      <c r="A948" s="314"/>
    </row>
    <row r="949" spans="1:1" x14ac:dyDescent="0.2">
      <c r="A949" s="314"/>
    </row>
    <row r="950" spans="1:1" x14ac:dyDescent="0.2">
      <c r="A950" s="314"/>
    </row>
    <row r="951" spans="1:1" x14ac:dyDescent="0.2">
      <c r="A951" s="314"/>
    </row>
    <row r="952" spans="1:1" x14ac:dyDescent="0.2">
      <c r="A952" s="314"/>
    </row>
    <row r="953" spans="1:1" x14ac:dyDescent="0.2">
      <c r="A953" s="314"/>
    </row>
    <row r="954" spans="1:1" x14ac:dyDescent="0.2">
      <c r="A954" s="314"/>
    </row>
    <row r="955" spans="1:1" x14ac:dyDescent="0.2">
      <c r="A955" s="314"/>
    </row>
    <row r="956" spans="1:1" x14ac:dyDescent="0.2">
      <c r="A956" s="314"/>
    </row>
    <row r="957" spans="1:1" x14ac:dyDescent="0.2">
      <c r="A957" s="314"/>
    </row>
    <row r="958" spans="1:1" x14ac:dyDescent="0.2">
      <c r="A958" s="314"/>
    </row>
    <row r="959" spans="1:1" x14ac:dyDescent="0.2">
      <c r="A959" s="314"/>
    </row>
    <row r="960" spans="1:1" x14ac:dyDescent="0.2">
      <c r="A960" s="314"/>
    </row>
    <row r="961" spans="1:1" x14ac:dyDescent="0.2">
      <c r="A961" s="314"/>
    </row>
    <row r="962" spans="1:1" x14ac:dyDescent="0.2">
      <c r="A962" s="314"/>
    </row>
    <row r="963" spans="1:1" x14ac:dyDescent="0.2">
      <c r="A963" s="314"/>
    </row>
    <row r="964" spans="1:1" x14ac:dyDescent="0.2">
      <c r="A964" s="314"/>
    </row>
    <row r="965" spans="1:1" x14ac:dyDescent="0.2">
      <c r="A965" s="314"/>
    </row>
    <row r="966" spans="1:1" x14ac:dyDescent="0.2">
      <c r="A966" s="314"/>
    </row>
    <row r="967" spans="1:1" x14ac:dyDescent="0.2">
      <c r="A967" s="314"/>
    </row>
    <row r="968" spans="1:1" x14ac:dyDescent="0.2">
      <c r="A968" s="314"/>
    </row>
    <row r="969" spans="1:1" x14ac:dyDescent="0.2">
      <c r="A969" s="314"/>
    </row>
    <row r="970" spans="1:1" x14ac:dyDescent="0.2">
      <c r="A970" s="314"/>
    </row>
    <row r="971" spans="1:1" x14ac:dyDescent="0.2">
      <c r="A971" s="314"/>
    </row>
    <row r="972" spans="1:1" x14ac:dyDescent="0.2">
      <c r="A972" s="314"/>
    </row>
    <row r="973" spans="1:1" x14ac:dyDescent="0.2">
      <c r="A973" s="314"/>
    </row>
    <row r="974" spans="1:1" x14ac:dyDescent="0.2">
      <c r="A974" s="314"/>
    </row>
    <row r="975" spans="1:1" x14ac:dyDescent="0.2">
      <c r="A975" s="314"/>
    </row>
    <row r="976" spans="1:1" x14ac:dyDescent="0.2">
      <c r="A976" s="314"/>
    </row>
    <row r="977" spans="1:1" x14ac:dyDescent="0.2">
      <c r="A977" s="314"/>
    </row>
    <row r="978" spans="1:1" x14ac:dyDescent="0.2">
      <c r="A978" s="314"/>
    </row>
    <row r="979" spans="1:1" x14ac:dyDescent="0.2">
      <c r="A979" s="314"/>
    </row>
    <row r="980" spans="1:1" x14ac:dyDescent="0.2">
      <c r="A980" s="314"/>
    </row>
    <row r="981" spans="1:1" x14ac:dyDescent="0.2">
      <c r="A981" s="314"/>
    </row>
    <row r="982" spans="1:1" x14ac:dyDescent="0.2">
      <c r="A982" s="314"/>
    </row>
    <row r="983" spans="1:1" x14ac:dyDescent="0.2">
      <c r="A983" s="314"/>
    </row>
    <row r="984" spans="1:1" x14ac:dyDescent="0.2">
      <c r="A984" s="314"/>
    </row>
    <row r="985" spans="1:1" x14ac:dyDescent="0.2">
      <c r="A985" s="314"/>
    </row>
    <row r="986" spans="1:1" x14ac:dyDescent="0.2">
      <c r="A986" s="314"/>
    </row>
    <row r="987" spans="1:1" x14ac:dyDescent="0.2">
      <c r="A987" s="314"/>
    </row>
    <row r="988" spans="1:1" x14ac:dyDescent="0.2">
      <c r="A988" s="314"/>
    </row>
    <row r="989" spans="1:1" x14ac:dyDescent="0.2">
      <c r="A989" s="314"/>
    </row>
    <row r="990" spans="1:1" x14ac:dyDescent="0.2">
      <c r="A990" s="314"/>
    </row>
    <row r="991" spans="1:1" x14ac:dyDescent="0.2">
      <c r="A991" s="314"/>
    </row>
    <row r="992" spans="1:1" x14ac:dyDescent="0.2">
      <c r="A992" s="314"/>
    </row>
    <row r="993" spans="1:1" x14ac:dyDescent="0.2">
      <c r="A993" s="314"/>
    </row>
    <row r="994" spans="1:1" x14ac:dyDescent="0.2">
      <c r="A994" s="314"/>
    </row>
    <row r="995" spans="1:1" x14ac:dyDescent="0.2">
      <c r="A995" s="314"/>
    </row>
    <row r="996" spans="1:1" x14ac:dyDescent="0.2">
      <c r="A996" s="314"/>
    </row>
    <row r="997" spans="1:1" x14ac:dyDescent="0.2">
      <c r="A997" s="314"/>
    </row>
    <row r="998" spans="1:1" x14ac:dyDescent="0.2">
      <c r="A998" s="314"/>
    </row>
    <row r="999" spans="1:1" x14ac:dyDescent="0.2">
      <c r="A999" s="314"/>
    </row>
    <row r="1000" spans="1:1" x14ac:dyDescent="0.2">
      <c r="A1000" s="314"/>
    </row>
    <row r="1001" spans="1:1" x14ac:dyDescent="0.2">
      <c r="A1001" s="314"/>
    </row>
    <row r="1002" spans="1:1" x14ac:dyDescent="0.2">
      <c r="A1002" s="314"/>
    </row>
    <row r="1003" spans="1:1" x14ac:dyDescent="0.2">
      <c r="A1003" s="314"/>
    </row>
    <row r="1004" spans="1:1" x14ac:dyDescent="0.2">
      <c r="A1004" s="314"/>
    </row>
    <row r="1005" spans="1:1" x14ac:dyDescent="0.2">
      <c r="A1005" s="314"/>
    </row>
    <row r="1006" spans="1:1" x14ac:dyDescent="0.2">
      <c r="A1006" s="314"/>
    </row>
    <row r="1007" spans="1:1" x14ac:dyDescent="0.2">
      <c r="A1007" s="314"/>
    </row>
    <row r="1008" spans="1:1" x14ac:dyDescent="0.2">
      <c r="A1008" s="314"/>
    </row>
    <row r="1009" spans="1:1" x14ac:dyDescent="0.2">
      <c r="A1009" s="314"/>
    </row>
    <row r="1010" spans="1:1" x14ac:dyDescent="0.2">
      <c r="A1010" s="314"/>
    </row>
    <row r="1011" spans="1:1" x14ac:dyDescent="0.2">
      <c r="A1011" s="314"/>
    </row>
    <row r="1012" spans="1:1" x14ac:dyDescent="0.2">
      <c r="A1012" s="314"/>
    </row>
    <row r="1013" spans="1:1" x14ac:dyDescent="0.2">
      <c r="A1013" s="314"/>
    </row>
    <row r="1014" spans="1:1" x14ac:dyDescent="0.2">
      <c r="A1014" s="314"/>
    </row>
    <row r="1015" spans="1:1" x14ac:dyDescent="0.2">
      <c r="A1015" s="314"/>
    </row>
    <row r="1016" spans="1:1" x14ac:dyDescent="0.2">
      <c r="A1016" s="314"/>
    </row>
    <row r="1017" spans="1:1" x14ac:dyDescent="0.2">
      <c r="A1017" s="314"/>
    </row>
    <row r="1018" spans="1:1" x14ac:dyDescent="0.2">
      <c r="A1018" s="314"/>
    </row>
    <row r="1019" spans="1:1" x14ac:dyDescent="0.2">
      <c r="A1019" s="314"/>
    </row>
    <row r="1020" spans="1:1" x14ac:dyDescent="0.2">
      <c r="A1020" s="314"/>
    </row>
    <row r="1021" spans="1:1" x14ac:dyDescent="0.2">
      <c r="A1021" s="314"/>
    </row>
    <row r="1022" spans="1:1" x14ac:dyDescent="0.2">
      <c r="A1022" s="314"/>
    </row>
    <row r="1023" spans="1:1" x14ac:dyDescent="0.2">
      <c r="A1023" s="314"/>
    </row>
    <row r="1024" spans="1:1" x14ac:dyDescent="0.2">
      <c r="A1024" s="314"/>
    </row>
    <row r="1025" spans="1:1" x14ac:dyDescent="0.2">
      <c r="A1025" s="314"/>
    </row>
    <row r="1026" spans="1:1" x14ac:dyDescent="0.2">
      <c r="A1026" s="314"/>
    </row>
    <row r="1027" spans="1:1" x14ac:dyDescent="0.2">
      <c r="A1027" s="314"/>
    </row>
    <row r="1028" spans="1:1" x14ac:dyDescent="0.2">
      <c r="A1028" s="314"/>
    </row>
    <row r="1029" spans="1:1" x14ac:dyDescent="0.2">
      <c r="A1029" s="314"/>
    </row>
    <row r="1030" spans="1:1" x14ac:dyDescent="0.2">
      <c r="A1030" s="314"/>
    </row>
    <row r="1031" spans="1:1" x14ac:dyDescent="0.2">
      <c r="A1031" s="314"/>
    </row>
    <row r="1032" spans="1:1" x14ac:dyDescent="0.2">
      <c r="A1032" s="314"/>
    </row>
    <row r="1033" spans="1:1" x14ac:dyDescent="0.2">
      <c r="A1033" s="314"/>
    </row>
    <row r="1034" spans="1:1" x14ac:dyDescent="0.2">
      <c r="A1034" s="314"/>
    </row>
    <row r="1035" spans="1:1" x14ac:dyDescent="0.2">
      <c r="A1035" s="314"/>
    </row>
    <row r="1036" spans="1:1" x14ac:dyDescent="0.2">
      <c r="A1036" s="314"/>
    </row>
    <row r="1037" spans="1:1" x14ac:dyDescent="0.2">
      <c r="A1037" s="314"/>
    </row>
    <row r="1038" spans="1:1" x14ac:dyDescent="0.2">
      <c r="A1038" s="314"/>
    </row>
    <row r="1039" spans="1:1" x14ac:dyDescent="0.2">
      <c r="A1039" s="314"/>
    </row>
    <row r="1040" spans="1:1" x14ac:dyDescent="0.2">
      <c r="A1040" s="314"/>
    </row>
    <row r="1041" spans="1:1" x14ac:dyDescent="0.2">
      <c r="A1041" s="314"/>
    </row>
    <row r="1042" spans="1:1" x14ac:dyDescent="0.2">
      <c r="A1042" s="314"/>
    </row>
    <row r="1043" spans="1:1" x14ac:dyDescent="0.2">
      <c r="A1043" s="314"/>
    </row>
    <row r="1044" spans="1:1" x14ac:dyDescent="0.2">
      <c r="A1044" s="314"/>
    </row>
    <row r="1045" spans="1:1" x14ac:dyDescent="0.2">
      <c r="A1045" s="314"/>
    </row>
    <row r="1046" spans="1:1" x14ac:dyDescent="0.2">
      <c r="A1046" s="314"/>
    </row>
    <row r="1047" spans="1:1" x14ac:dyDescent="0.2">
      <c r="A1047" s="314"/>
    </row>
    <row r="1048" spans="1:1" x14ac:dyDescent="0.2">
      <c r="A1048" s="314"/>
    </row>
    <row r="1049" spans="1:1" x14ac:dyDescent="0.2">
      <c r="A1049" s="314"/>
    </row>
    <row r="1050" spans="1:1" x14ac:dyDescent="0.2">
      <c r="A1050" s="314"/>
    </row>
    <row r="1051" spans="1:1" x14ac:dyDescent="0.2">
      <c r="A1051" s="314"/>
    </row>
    <row r="1052" spans="1:1" x14ac:dyDescent="0.2">
      <c r="A1052" s="314"/>
    </row>
    <row r="1053" spans="1:1" x14ac:dyDescent="0.2">
      <c r="A1053" s="314"/>
    </row>
    <row r="1054" spans="1:1" x14ac:dyDescent="0.2">
      <c r="A1054" s="314"/>
    </row>
    <row r="1055" spans="1:1" x14ac:dyDescent="0.2">
      <c r="A1055" s="314"/>
    </row>
    <row r="1056" spans="1:1" x14ac:dyDescent="0.2">
      <c r="A1056" s="314"/>
    </row>
    <row r="1057" spans="1:1" x14ac:dyDescent="0.2">
      <c r="A1057" s="314"/>
    </row>
    <row r="1058" spans="1:1" x14ac:dyDescent="0.2">
      <c r="A1058" s="314"/>
    </row>
    <row r="1059" spans="1:1" x14ac:dyDescent="0.2">
      <c r="A1059" s="314"/>
    </row>
    <row r="1060" spans="1:1" x14ac:dyDescent="0.2">
      <c r="A1060" s="314"/>
    </row>
    <row r="1061" spans="1:1" x14ac:dyDescent="0.2">
      <c r="A1061" s="314"/>
    </row>
    <row r="1062" spans="1:1" x14ac:dyDescent="0.2">
      <c r="A1062" s="314"/>
    </row>
    <row r="1063" spans="1:1" x14ac:dyDescent="0.2">
      <c r="A1063" s="314"/>
    </row>
    <row r="1064" spans="1:1" x14ac:dyDescent="0.2">
      <c r="A1064" s="314"/>
    </row>
    <row r="1065" spans="1:1" x14ac:dyDescent="0.2">
      <c r="A1065" s="314"/>
    </row>
    <row r="1066" spans="1:1" x14ac:dyDescent="0.2">
      <c r="A1066" s="314"/>
    </row>
    <row r="1067" spans="1:1" x14ac:dyDescent="0.2">
      <c r="A1067" s="314"/>
    </row>
    <row r="1068" spans="1:1" x14ac:dyDescent="0.2">
      <c r="A1068" s="314"/>
    </row>
    <row r="1069" spans="1:1" x14ac:dyDescent="0.2">
      <c r="A1069" s="314"/>
    </row>
    <row r="1070" spans="1:1" x14ac:dyDescent="0.2">
      <c r="A1070" s="314"/>
    </row>
    <row r="1071" spans="1:1" x14ac:dyDescent="0.2">
      <c r="A1071" s="314"/>
    </row>
    <row r="1072" spans="1:1" x14ac:dyDescent="0.2">
      <c r="A1072" s="314"/>
    </row>
    <row r="1073" spans="1:1" x14ac:dyDescent="0.2">
      <c r="A1073" s="314"/>
    </row>
    <row r="1074" spans="1:1" x14ac:dyDescent="0.2">
      <c r="A1074" s="314"/>
    </row>
    <row r="1075" spans="1:1" x14ac:dyDescent="0.2">
      <c r="A1075" s="314"/>
    </row>
    <row r="1076" spans="1:1" x14ac:dyDescent="0.2">
      <c r="A1076" s="314"/>
    </row>
    <row r="1077" spans="1:1" x14ac:dyDescent="0.2">
      <c r="A1077" s="314"/>
    </row>
    <row r="1078" spans="1:1" x14ac:dyDescent="0.2">
      <c r="A1078" s="314"/>
    </row>
    <row r="1079" spans="1:1" x14ac:dyDescent="0.2">
      <c r="A1079" s="314"/>
    </row>
    <row r="1080" spans="1:1" x14ac:dyDescent="0.2">
      <c r="A1080" s="314"/>
    </row>
    <row r="1081" spans="1:1" x14ac:dyDescent="0.2">
      <c r="A1081" s="314"/>
    </row>
    <row r="1082" spans="1:1" x14ac:dyDescent="0.2">
      <c r="A1082" s="314"/>
    </row>
    <row r="1083" spans="1:1" x14ac:dyDescent="0.2">
      <c r="A1083" s="314"/>
    </row>
    <row r="1084" spans="1:1" x14ac:dyDescent="0.2">
      <c r="A1084" s="314"/>
    </row>
    <row r="1085" spans="1:1" x14ac:dyDescent="0.2">
      <c r="A1085" s="314"/>
    </row>
    <row r="1086" spans="1:1" x14ac:dyDescent="0.2">
      <c r="A1086" s="314"/>
    </row>
    <row r="1087" spans="1:1" x14ac:dyDescent="0.2">
      <c r="A1087" s="314"/>
    </row>
    <row r="1088" spans="1:1" x14ac:dyDescent="0.2">
      <c r="A1088" s="314"/>
    </row>
    <row r="1089" spans="1:1" x14ac:dyDescent="0.2">
      <c r="A1089" s="314"/>
    </row>
    <row r="1090" spans="1:1" x14ac:dyDescent="0.2">
      <c r="A1090" s="314"/>
    </row>
    <row r="1091" spans="1:1" x14ac:dyDescent="0.2">
      <c r="A1091" s="314"/>
    </row>
    <row r="1092" spans="1:1" x14ac:dyDescent="0.2">
      <c r="A1092" s="314"/>
    </row>
    <row r="1093" spans="1:1" x14ac:dyDescent="0.2">
      <c r="A1093" s="314"/>
    </row>
    <row r="1094" spans="1:1" x14ac:dyDescent="0.2">
      <c r="A1094" s="314"/>
    </row>
    <row r="1095" spans="1:1" x14ac:dyDescent="0.2">
      <c r="A1095" s="314"/>
    </row>
    <row r="1096" spans="1:1" x14ac:dyDescent="0.2">
      <c r="A1096" s="314"/>
    </row>
    <row r="1097" spans="1:1" x14ac:dyDescent="0.2">
      <c r="A1097" s="314"/>
    </row>
    <row r="1098" spans="1:1" x14ac:dyDescent="0.2">
      <c r="A1098" s="314"/>
    </row>
    <row r="1099" spans="1:1" x14ac:dyDescent="0.2">
      <c r="A1099" s="314"/>
    </row>
    <row r="1100" spans="1:1" x14ac:dyDescent="0.2">
      <c r="A1100" s="314"/>
    </row>
    <row r="1101" spans="1:1" x14ac:dyDescent="0.2">
      <c r="A1101" s="314"/>
    </row>
    <row r="1102" spans="1:1" x14ac:dyDescent="0.2">
      <c r="A1102" s="314"/>
    </row>
    <row r="1103" spans="1:1" x14ac:dyDescent="0.2">
      <c r="A1103" s="314"/>
    </row>
    <row r="1104" spans="1:1" x14ac:dyDescent="0.2">
      <c r="A1104" s="314"/>
    </row>
    <row r="1105" spans="1:1" x14ac:dyDescent="0.2">
      <c r="A1105" s="314"/>
    </row>
    <row r="1106" spans="1:1" x14ac:dyDescent="0.2">
      <c r="A1106" s="314"/>
    </row>
    <row r="1107" spans="1:1" x14ac:dyDescent="0.2">
      <c r="A1107" s="314"/>
    </row>
    <row r="1108" spans="1:1" x14ac:dyDescent="0.2">
      <c r="A1108" s="314"/>
    </row>
    <row r="1109" spans="1:1" x14ac:dyDescent="0.2">
      <c r="A1109" s="314"/>
    </row>
    <row r="1110" spans="1:1" x14ac:dyDescent="0.2">
      <c r="A1110" s="314"/>
    </row>
    <row r="1111" spans="1:1" x14ac:dyDescent="0.2">
      <c r="A1111" s="314"/>
    </row>
    <row r="1112" spans="1:1" x14ac:dyDescent="0.2">
      <c r="A1112" s="314"/>
    </row>
    <row r="1113" spans="1:1" x14ac:dyDescent="0.2">
      <c r="A1113" s="314"/>
    </row>
    <row r="1114" spans="1:1" x14ac:dyDescent="0.2">
      <c r="A1114" s="314"/>
    </row>
    <row r="1115" spans="1:1" x14ac:dyDescent="0.2">
      <c r="A1115" s="314"/>
    </row>
    <row r="1116" spans="1:1" x14ac:dyDescent="0.2">
      <c r="A1116" s="314"/>
    </row>
    <row r="1117" spans="1:1" x14ac:dyDescent="0.2">
      <c r="A1117" s="314"/>
    </row>
    <row r="1118" spans="1:1" x14ac:dyDescent="0.2">
      <c r="A1118" s="314"/>
    </row>
    <row r="1119" spans="1:1" x14ac:dyDescent="0.2">
      <c r="A1119" s="314"/>
    </row>
    <row r="1120" spans="1:1" x14ac:dyDescent="0.2">
      <c r="A1120" s="314"/>
    </row>
    <row r="1121" spans="1:1" x14ac:dyDescent="0.2">
      <c r="A1121" s="314"/>
    </row>
    <row r="1122" spans="1:1" x14ac:dyDescent="0.2">
      <c r="A1122" s="314"/>
    </row>
    <row r="1123" spans="1:1" x14ac:dyDescent="0.2">
      <c r="A1123" s="314"/>
    </row>
    <row r="1124" spans="1:1" x14ac:dyDescent="0.2">
      <c r="A1124" s="314"/>
    </row>
    <row r="1125" spans="1:1" x14ac:dyDescent="0.2">
      <c r="A1125" s="314"/>
    </row>
    <row r="1126" spans="1:1" x14ac:dyDescent="0.2">
      <c r="A1126" s="314"/>
    </row>
    <row r="1127" spans="1:1" x14ac:dyDescent="0.2">
      <c r="A1127" s="314"/>
    </row>
    <row r="1128" spans="1:1" x14ac:dyDescent="0.2">
      <c r="A1128" s="314"/>
    </row>
    <row r="1129" spans="1:1" x14ac:dyDescent="0.2">
      <c r="A1129" s="314"/>
    </row>
    <row r="1130" spans="1:1" x14ac:dyDescent="0.2">
      <c r="A1130" s="314"/>
    </row>
    <row r="1131" spans="1:1" x14ac:dyDescent="0.2">
      <c r="A1131" s="314"/>
    </row>
    <row r="1132" spans="1:1" x14ac:dyDescent="0.2">
      <c r="A1132" s="314"/>
    </row>
    <row r="1133" spans="1:1" x14ac:dyDescent="0.2">
      <c r="A1133" s="314"/>
    </row>
    <row r="1134" spans="1:1" x14ac:dyDescent="0.2">
      <c r="A1134" s="314"/>
    </row>
    <row r="1135" spans="1:1" x14ac:dyDescent="0.2">
      <c r="A1135" s="314"/>
    </row>
    <row r="1136" spans="1:1" x14ac:dyDescent="0.2">
      <c r="A1136" s="314"/>
    </row>
    <row r="1137" spans="1:1" x14ac:dyDescent="0.2">
      <c r="A1137" s="314"/>
    </row>
    <row r="1138" spans="1:1" x14ac:dyDescent="0.2">
      <c r="A1138" s="314"/>
    </row>
    <row r="1139" spans="1:1" x14ac:dyDescent="0.2">
      <c r="A1139" s="314"/>
    </row>
    <row r="1140" spans="1:1" x14ac:dyDescent="0.2">
      <c r="A1140" s="314"/>
    </row>
    <row r="1141" spans="1:1" x14ac:dyDescent="0.2">
      <c r="A1141" s="314"/>
    </row>
    <row r="1142" spans="1:1" x14ac:dyDescent="0.2">
      <c r="A1142" s="314"/>
    </row>
    <row r="1143" spans="1:1" x14ac:dyDescent="0.2">
      <c r="A1143" s="314"/>
    </row>
    <row r="1144" spans="1:1" x14ac:dyDescent="0.2">
      <c r="A1144" s="314"/>
    </row>
    <row r="1145" spans="1:1" x14ac:dyDescent="0.2">
      <c r="A1145" s="314"/>
    </row>
    <row r="1146" spans="1:1" x14ac:dyDescent="0.2">
      <c r="A1146" s="314"/>
    </row>
    <row r="1147" spans="1:1" x14ac:dyDescent="0.2">
      <c r="A1147" s="314"/>
    </row>
    <row r="1148" spans="1:1" x14ac:dyDescent="0.2">
      <c r="A1148" s="314"/>
    </row>
    <row r="1149" spans="1:1" x14ac:dyDescent="0.2">
      <c r="A1149" s="314"/>
    </row>
    <row r="1150" spans="1:1" x14ac:dyDescent="0.2">
      <c r="A1150" s="314"/>
    </row>
    <row r="1151" spans="1:1" x14ac:dyDescent="0.2">
      <c r="A1151" s="314"/>
    </row>
    <row r="1152" spans="1:1" x14ac:dyDescent="0.2">
      <c r="A1152" s="314"/>
    </row>
    <row r="1153" spans="1:1" x14ac:dyDescent="0.2">
      <c r="A1153" s="314"/>
    </row>
    <row r="1154" spans="1:1" x14ac:dyDescent="0.2">
      <c r="A1154" s="314"/>
    </row>
    <row r="1155" spans="1:1" x14ac:dyDescent="0.2">
      <c r="A1155" s="314"/>
    </row>
    <row r="1156" spans="1:1" x14ac:dyDescent="0.2">
      <c r="A1156" s="314"/>
    </row>
    <row r="1157" spans="1:1" x14ac:dyDescent="0.2">
      <c r="A1157" s="314"/>
    </row>
    <row r="1158" spans="1:1" x14ac:dyDescent="0.2">
      <c r="A1158" s="314"/>
    </row>
    <row r="1159" spans="1:1" x14ac:dyDescent="0.2">
      <c r="A1159" s="314"/>
    </row>
    <row r="1160" spans="1:1" x14ac:dyDescent="0.2">
      <c r="A1160" s="314"/>
    </row>
    <row r="1161" spans="1:1" x14ac:dyDescent="0.2">
      <c r="A1161" s="314"/>
    </row>
    <row r="1162" spans="1:1" x14ac:dyDescent="0.2">
      <c r="A1162" s="314"/>
    </row>
    <row r="1163" spans="1:1" x14ac:dyDescent="0.2">
      <c r="A1163" s="314"/>
    </row>
    <row r="1164" spans="1:1" x14ac:dyDescent="0.2">
      <c r="A1164" s="314"/>
    </row>
    <row r="1165" spans="1:1" x14ac:dyDescent="0.2">
      <c r="A1165" s="314"/>
    </row>
    <row r="1166" spans="1:1" x14ac:dyDescent="0.2">
      <c r="A1166" s="314"/>
    </row>
    <row r="1167" spans="1:1" x14ac:dyDescent="0.2">
      <c r="A1167" s="314"/>
    </row>
    <row r="1168" spans="1:1" x14ac:dyDescent="0.2">
      <c r="A1168" s="314"/>
    </row>
    <row r="1169" spans="1:1" x14ac:dyDescent="0.2">
      <c r="A1169" s="314"/>
    </row>
    <row r="1170" spans="1:1" x14ac:dyDescent="0.2">
      <c r="A1170" s="314"/>
    </row>
    <row r="1171" spans="1:1" x14ac:dyDescent="0.2">
      <c r="A1171" s="314"/>
    </row>
    <row r="1172" spans="1:1" x14ac:dyDescent="0.2">
      <c r="A1172" s="314"/>
    </row>
    <row r="1173" spans="1:1" x14ac:dyDescent="0.2">
      <c r="A1173" s="314"/>
    </row>
    <row r="1174" spans="1:1" x14ac:dyDescent="0.2">
      <c r="A1174" s="314"/>
    </row>
    <row r="1175" spans="1:1" x14ac:dyDescent="0.2">
      <c r="A1175" s="314"/>
    </row>
    <row r="1176" spans="1:1" x14ac:dyDescent="0.2">
      <c r="A1176" s="314"/>
    </row>
    <row r="1177" spans="1:1" x14ac:dyDescent="0.2">
      <c r="A1177" s="314"/>
    </row>
    <row r="1178" spans="1:1" x14ac:dyDescent="0.2">
      <c r="A1178" s="314"/>
    </row>
    <row r="1179" spans="1:1" x14ac:dyDescent="0.2">
      <c r="A1179" s="314"/>
    </row>
    <row r="1180" spans="1:1" x14ac:dyDescent="0.2">
      <c r="A1180" s="314"/>
    </row>
    <row r="1181" spans="1:1" x14ac:dyDescent="0.2">
      <c r="A1181" s="314"/>
    </row>
    <row r="1182" spans="1:1" x14ac:dyDescent="0.2">
      <c r="A1182" s="314"/>
    </row>
    <row r="1183" spans="1:1" x14ac:dyDescent="0.2">
      <c r="A1183" s="314"/>
    </row>
    <row r="1184" spans="1:1" x14ac:dyDescent="0.2">
      <c r="A1184" s="314"/>
    </row>
    <row r="1185" spans="1:1" x14ac:dyDescent="0.2">
      <c r="A1185" s="314"/>
    </row>
    <row r="1186" spans="1:1" x14ac:dyDescent="0.2">
      <c r="A1186" s="314"/>
    </row>
    <row r="1187" spans="1:1" x14ac:dyDescent="0.2">
      <c r="A1187" s="314"/>
    </row>
    <row r="1188" spans="1:1" x14ac:dyDescent="0.2">
      <c r="A1188" s="314"/>
    </row>
    <row r="1189" spans="1:1" x14ac:dyDescent="0.2">
      <c r="A1189" s="314"/>
    </row>
    <row r="1190" spans="1:1" x14ac:dyDescent="0.2">
      <c r="A1190" s="314"/>
    </row>
    <row r="1191" spans="1:1" x14ac:dyDescent="0.2">
      <c r="A1191" s="314"/>
    </row>
    <row r="1192" spans="1:1" x14ac:dyDescent="0.2">
      <c r="A1192" s="314"/>
    </row>
    <row r="1193" spans="1:1" x14ac:dyDescent="0.2">
      <c r="A1193" s="314"/>
    </row>
    <row r="1194" spans="1:1" x14ac:dyDescent="0.2">
      <c r="A1194" s="314"/>
    </row>
    <row r="1195" spans="1:1" x14ac:dyDescent="0.2">
      <c r="A1195" s="314"/>
    </row>
    <row r="1196" spans="1:1" x14ac:dyDescent="0.2">
      <c r="A1196" s="314"/>
    </row>
    <row r="1197" spans="1:1" x14ac:dyDescent="0.2">
      <c r="A1197" s="314"/>
    </row>
    <row r="1198" spans="1:1" x14ac:dyDescent="0.2">
      <c r="A1198" s="314"/>
    </row>
    <row r="1199" spans="1:1" x14ac:dyDescent="0.2">
      <c r="A1199" s="314"/>
    </row>
    <row r="1200" spans="1:1" x14ac:dyDescent="0.2">
      <c r="A1200" s="314"/>
    </row>
    <row r="1201" spans="1:1" x14ac:dyDescent="0.2">
      <c r="A1201" s="314"/>
    </row>
    <row r="1202" spans="1:1" x14ac:dyDescent="0.2">
      <c r="A1202" s="314"/>
    </row>
    <row r="1203" spans="1:1" x14ac:dyDescent="0.2">
      <c r="A1203" s="314"/>
    </row>
    <row r="1204" spans="1:1" x14ac:dyDescent="0.2">
      <c r="A1204" s="314"/>
    </row>
    <row r="1205" spans="1:1" x14ac:dyDescent="0.2">
      <c r="A1205" s="314"/>
    </row>
    <row r="1206" spans="1:1" x14ac:dyDescent="0.2">
      <c r="A1206" s="314"/>
    </row>
    <row r="1207" spans="1:1" x14ac:dyDescent="0.2">
      <c r="A1207" s="314"/>
    </row>
    <row r="1208" spans="1:1" x14ac:dyDescent="0.2">
      <c r="A1208" s="314"/>
    </row>
    <row r="1209" spans="1:1" x14ac:dyDescent="0.2">
      <c r="A1209" s="314"/>
    </row>
    <row r="1210" spans="1:1" x14ac:dyDescent="0.2">
      <c r="A1210" s="314"/>
    </row>
    <row r="1211" spans="1:1" x14ac:dyDescent="0.2">
      <c r="A1211" s="314"/>
    </row>
    <row r="1212" spans="1:1" x14ac:dyDescent="0.2">
      <c r="A1212" s="314"/>
    </row>
    <row r="1213" spans="1:1" x14ac:dyDescent="0.2">
      <c r="A1213" s="314"/>
    </row>
    <row r="1214" spans="1:1" x14ac:dyDescent="0.2">
      <c r="A1214" s="314"/>
    </row>
    <row r="1215" spans="1:1" x14ac:dyDescent="0.2">
      <c r="A1215" s="314"/>
    </row>
    <row r="1216" spans="1:1" x14ac:dyDescent="0.2">
      <c r="A1216" s="314"/>
    </row>
    <row r="1217" spans="1:1" x14ac:dyDescent="0.2">
      <c r="A1217" s="314"/>
    </row>
    <row r="1218" spans="1:1" x14ac:dyDescent="0.2">
      <c r="A1218" s="314"/>
    </row>
    <row r="1219" spans="1:1" x14ac:dyDescent="0.2">
      <c r="A1219" s="314"/>
    </row>
    <row r="1220" spans="1:1" x14ac:dyDescent="0.2">
      <c r="A1220" s="314"/>
    </row>
    <row r="1221" spans="1:1" x14ac:dyDescent="0.2">
      <c r="A1221" s="314"/>
    </row>
    <row r="1222" spans="1:1" x14ac:dyDescent="0.2">
      <c r="A1222" s="314"/>
    </row>
    <row r="1223" spans="1:1" x14ac:dyDescent="0.2">
      <c r="A1223" s="314"/>
    </row>
    <row r="1224" spans="1:1" x14ac:dyDescent="0.2">
      <c r="A1224" s="314"/>
    </row>
    <row r="1225" spans="1:1" x14ac:dyDescent="0.2">
      <c r="A1225" s="314"/>
    </row>
    <row r="1226" spans="1:1" x14ac:dyDescent="0.2">
      <c r="A1226" s="314"/>
    </row>
    <row r="1227" spans="1:1" x14ac:dyDescent="0.2">
      <c r="A1227" s="314"/>
    </row>
    <row r="1228" spans="1:1" x14ac:dyDescent="0.2">
      <c r="A1228" s="314"/>
    </row>
    <row r="1229" spans="1:1" x14ac:dyDescent="0.2">
      <c r="A1229" s="314"/>
    </row>
    <row r="1230" spans="1:1" x14ac:dyDescent="0.2">
      <c r="A1230" s="314"/>
    </row>
    <row r="1231" spans="1:1" x14ac:dyDescent="0.2">
      <c r="A1231" s="314"/>
    </row>
    <row r="1232" spans="1:1" x14ac:dyDescent="0.2">
      <c r="A1232" s="314"/>
    </row>
    <row r="1233" spans="1:1" x14ac:dyDescent="0.2">
      <c r="A1233" s="314"/>
    </row>
    <row r="1234" spans="1:1" x14ac:dyDescent="0.2">
      <c r="A1234" s="314"/>
    </row>
    <row r="1235" spans="1:1" x14ac:dyDescent="0.2">
      <c r="A1235" s="314"/>
    </row>
    <row r="1236" spans="1:1" x14ac:dyDescent="0.2">
      <c r="A1236" s="314"/>
    </row>
    <row r="1237" spans="1:1" x14ac:dyDescent="0.2">
      <c r="A1237" s="314"/>
    </row>
    <row r="1238" spans="1:1" x14ac:dyDescent="0.2">
      <c r="A1238" s="314"/>
    </row>
    <row r="1239" spans="1:1" x14ac:dyDescent="0.2">
      <c r="A1239" s="314"/>
    </row>
    <row r="1240" spans="1:1" x14ac:dyDescent="0.2">
      <c r="A1240" s="314"/>
    </row>
    <row r="1241" spans="1:1" x14ac:dyDescent="0.2">
      <c r="A1241" s="314"/>
    </row>
    <row r="1242" spans="1:1" x14ac:dyDescent="0.2">
      <c r="A1242" s="314"/>
    </row>
    <row r="1243" spans="1:1" x14ac:dyDescent="0.2">
      <c r="A1243" s="314"/>
    </row>
    <row r="1244" spans="1:1" x14ac:dyDescent="0.2">
      <c r="A1244" s="314"/>
    </row>
    <row r="1245" spans="1:1" x14ac:dyDescent="0.2">
      <c r="A1245" s="314"/>
    </row>
    <row r="1246" spans="1:1" x14ac:dyDescent="0.2">
      <c r="A1246" s="314"/>
    </row>
    <row r="1247" spans="1:1" x14ac:dyDescent="0.2">
      <c r="A1247" s="314"/>
    </row>
    <row r="1248" spans="1:1" x14ac:dyDescent="0.2">
      <c r="A1248" s="314"/>
    </row>
    <row r="1249" spans="1:1" x14ac:dyDescent="0.2">
      <c r="A1249" s="314"/>
    </row>
    <row r="1250" spans="1:1" x14ac:dyDescent="0.2">
      <c r="A1250" s="314"/>
    </row>
    <row r="1251" spans="1:1" x14ac:dyDescent="0.2">
      <c r="A1251" s="314"/>
    </row>
    <row r="1252" spans="1:1" x14ac:dyDescent="0.2">
      <c r="A1252" s="314"/>
    </row>
    <row r="1253" spans="1:1" x14ac:dyDescent="0.2">
      <c r="A1253" s="314"/>
    </row>
    <row r="1254" spans="1:1" x14ac:dyDescent="0.2">
      <c r="A1254" s="314"/>
    </row>
    <row r="1255" spans="1:1" x14ac:dyDescent="0.2">
      <c r="A1255" s="314"/>
    </row>
    <row r="1256" spans="1:1" x14ac:dyDescent="0.2">
      <c r="A1256" s="314"/>
    </row>
    <row r="1257" spans="1:1" x14ac:dyDescent="0.2">
      <c r="A1257" s="314"/>
    </row>
    <row r="1258" spans="1:1" x14ac:dyDescent="0.2">
      <c r="A1258" s="314"/>
    </row>
    <row r="1259" spans="1:1" x14ac:dyDescent="0.2">
      <c r="A1259" s="314"/>
    </row>
    <row r="1260" spans="1:1" x14ac:dyDescent="0.2">
      <c r="A1260" s="314"/>
    </row>
    <row r="1261" spans="1:1" x14ac:dyDescent="0.2">
      <c r="A1261" s="314"/>
    </row>
    <row r="1262" spans="1:1" x14ac:dyDescent="0.2">
      <c r="A1262" s="314"/>
    </row>
    <row r="1263" spans="1:1" x14ac:dyDescent="0.2">
      <c r="A1263" s="314"/>
    </row>
    <row r="1264" spans="1:1" x14ac:dyDescent="0.2">
      <c r="A1264" s="314"/>
    </row>
    <row r="1265" spans="1:1" x14ac:dyDescent="0.2">
      <c r="A1265" s="314"/>
    </row>
    <row r="1266" spans="1:1" x14ac:dyDescent="0.2">
      <c r="A1266" s="314"/>
    </row>
    <row r="1267" spans="1:1" x14ac:dyDescent="0.2">
      <c r="A1267" s="314"/>
    </row>
    <row r="1268" spans="1:1" x14ac:dyDescent="0.2">
      <c r="A1268" s="314"/>
    </row>
    <row r="1269" spans="1:1" x14ac:dyDescent="0.2">
      <c r="A1269" s="314"/>
    </row>
    <row r="1270" spans="1:1" x14ac:dyDescent="0.2">
      <c r="A1270" s="314"/>
    </row>
    <row r="1271" spans="1:1" x14ac:dyDescent="0.2">
      <c r="A1271" s="314"/>
    </row>
    <row r="1272" spans="1:1" x14ac:dyDescent="0.2">
      <c r="A1272" s="314"/>
    </row>
    <row r="1273" spans="1:1" x14ac:dyDescent="0.2">
      <c r="A1273" s="314"/>
    </row>
    <row r="1274" spans="1:1" x14ac:dyDescent="0.2">
      <c r="A1274" s="314"/>
    </row>
    <row r="1275" spans="1:1" x14ac:dyDescent="0.2">
      <c r="A1275" s="314"/>
    </row>
    <row r="1276" spans="1:1" x14ac:dyDescent="0.2">
      <c r="A1276" s="314"/>
    </row>
    <row r="1277" spans="1:1" x14ac:dyDescent="0.2">
      <c r="A1277" s="314"/>
    </row>
    <row r="1278" spans="1:1" x14ac:dyDescent="0.2">
      <c r="A1278" s="314"/>
    </row>
    <row r="1279" spans="1:1" x14ac:dyDescent="0.2">
      <c r="A1279" s="314"/>
    </row>
    <row r="1280" spans="1:1" x14ac:dyDescent="0.2">
      <c r="A1280" s="314"/>
    </row>
    <row r="1281" spans="1:1" x14ac:dyDescent="0.2">
      <c r="A1281" s="314"/>
    </row>
    <row r="1282" spans="1:1" x14ac:dyDescent="0.2">
      <c r="A1282" s="314"/>
    </row>
    <row r="1283" spans="1:1" x14ac:dyDescent="0.2">
      <c r="A1283" s="314"/>
    </row>
    <row r="1284" spans="1:1" x14ac:dyDescent="0.2">
      <c r="A1284" s="314"/>
    </row>
    <row r="1285" spans="1:1" x14ac:dyDescent="0.2">
      <c r="A1285" s="314"/>
    </row>
    <row r="1286" spans="1:1" x14ac:dyDescent="0.2">
      <c r="A1286" s="314"/>
    </row>
    <row r="1287" spans="1:1" x14ac:dyDescent="0.2">
      <c r="A1287" s="314"/>
    </row>
    <row r="1288" spans="1:1" x14ac:dyDescent="0.2">
      <c r="A1288" s="314"/>
    </row>
    <row r="1289" spans="1:1" x14ac:dyDescent="0.2">
      <c r="A1289" s="314"/>
    </row>
    <row r="1290" spans="1:1" x14ac:dyDescent="0.2">
      <c r="A1290" s="314"/>
    </row>
    <row r="1291" spans="1:1" x14ac:dyDescent="0.2">
      <c r="A1291" s="314"/>
    </row>
    <row r="1292" spans="1:1" x14ac:dyDescent="0.2">
      <c r="A1292" s="314"/>
    </row>
    <row r="1293" spans="1:1" x14ac:dyDescent="0.2">
      <c r="A1293" s="314"/>
    </row>
    <row r="1294" spans="1:1" x14ac:dyDescent="0.2">
      <c r="A1294" s="314"/>
    </row>
    <row r="1295" spans="1:1" x14ac:dyDescent="0.2">
      <c r="A1295" s="314"/>
    </row>
    <row r="1296" spans="1:1" x14ac:dyDescent="0.2">
      <c r="A1296" s="314"/>
    </row>
    <row r="1297" spans="1:1" x14ac:dyDescent="0.2">
      <c r="A1297" s="314"/>
    </row>
    <row r="1298" spans="1:1" x14ac:dyDescent="0.2">
      <c r="A1298" s="314"/>
    </row>
    <row r="1299" spans="1:1" x14ac:dyDescent="0.2">
      <c r="A1299" s="314"/>
    </row>
    <row r="1300" spans="1:1" x14ac:dyDescent="0.2">
      <c r="A1300" s="314"/>
    </row>
    <row r="1301" spans="1:1" x14ac:dyDescent="0.2">
      <c r="A1301" s="314"/>
    </row>
    <row r="1302" spans="1:1" x14ac:dyDescent="0.2">
      <c r="A1302" s="314"/>
    </row>
    <row r="1303" spans="1:1" x14ac:dyDescent="0.2">
      <c r="A1303" s="314"/>
    </row>
    <row r="1304" spans="1:1" x14ac:dyDescent="0.2">
      <c r="A1304" s="314"/>
    </row>
    <row r="1305" spans="1:1" x14ac:dyDescent="0.2">
      <c r="A1305" s="314"/>
    </row>
    <row r="1306" spans="1:1" x14ac:dyDescent="0.2">
      <c r="A1306" s="314"/>
    </row>
    <row r="1307" spans="1:1" x14ac:dyDescent="0.2">
      <c r="A1307" s="314"/>
    </row>
    <row r="1308" spans="1:1" x14ac:dyDescent="0.2">
      <c r="A1308" s="314"/>
    </row>
    <row r="1309" spans="1:1" x14ac:dyDescent="0.2">
      <c r="A1309" s="314"/>
    </row>
    <row r="1310" spans="1:1" x14ac:dyDescent="0.2">
      <c r="A1310" s="314"/>
    </row>
    <row r="1311" spans="1:1" x14ac:dyDescent="0.2">
      <c r="A1311" s="314"/>
    </row>
    <row r="1312" spans="1:1" x14ac:dyDescent="0.2">
      <c r="A1312" s="314"/>
    </row>
    <row r="1313" spans="1:1" x14ac:dyDescent="0.2">
      <c r="A1313" s="314"/>
    </row>
    <row r="1314" spans="1:1" x14ac:dyDescent="0.2">
      <c r="A1314" s="314"/>
    </row>
    <row r="1315" spans="1:1" x14ac:dyDescent="0.2">
      <c r="A1315" s="314"/>
    </row>
    <row r="1316" spans="1:1" x14ac:dyDescent="0.2">
      <c r="A1316" s="314"/>
    </row>
    <row r="1317" spans="1:1" x14ac:dyDescent="0.2">
      <c r="A1317" s="314"/>
    </row>
    <row r="1318" spans="1:1" x14ac:dyDescent="0.2">
      <c r="A1318" s="314"/>
    </row>
    <row r="1319" spans="1:1" x14ac:dyDescent="0.2">
      <c r="A1319" s="314"/>
    </row>
    <row r="1320" spans="1:1" x14ac:dyDescent="0.2">
      <c r="A1320" s="314"/>
    </row>
    <row r="1321" spans="1:1" x14ac:dyDescent="0.2">
      <c r="A1321" s="314"/>
    </row>
    <row r="1322" spans="1:1" x14ac:dyDescent="0.2">
      <c r="A1322" s="314"/>
    </row>
    <row r="1323" spans="1:1" x14ac:dyDescent="0.2">
      <c r="A1323" s="314"/>
    </row>
    <row r="1324" spans="1:1" x14ac:dyDescent="0.2">
      <c r="A1324" s="314"/>
    </row>
    <row r="1325" spans="1:1" x14ac:dyDescent="0.2">
      <c r="A1325" s="314"/>
    </row>
    <row r="1326" spans="1:1" x14ac:dyDescent="0.2">
      <c r="A1326" s="314"/>
    </row>
    <row r="1327" spans="1:1" x14ac:dyDescent="0.2">
      <c r="A1327" s="314"/>
    </row>
    <row r="1328" spans="1:1" x14ac:dyDescent="0.2">
      <c r="A1328" s="314"/>
    </row>
    <row r="1329" spans="1:1" x14ac:dyDescent="0.2">
      <c r="A1329" s="314"/>
    </row>
    <row r="1330" spans="1:1" x14ac:dyDescent="0.2">
      <c r="A1330" s="314"/>
    </row>
    <row r="1331" spans="1:1" x14ac:dyDescent="0.2">
      <c r="A1331" s="314"/>
    </row>
    <row r="1332" spans="1:1" x14ac:dyDescent="0.2">
      <c r="A1332" s="314"/>
    </row>
    <row r="1333" spans="1:1" x14ac:dyDescent="0.2">
      <c r="A1333" s="314"/>
    </row>
    <row r="1334" spans="1:1" x14ac:dyDescent="0.2">
      <c r="A1334" s="314"/>
    </row>
    <row r="1335" spans="1:1" x14ac:dyDescent="0.2">
      <c r="A1335" s="314"/>
    </row>
    <row r="1336" spans="1:1" x14ac:dyDescent="0.2">
      <c r="A1336" s="314"/>
    </row>
    <row r="1337" spans="1:1" x14ac:dyDescent="0.2">
      <c r="A1337" s="314"/>
    </row>
    <row r="1338" spans="1:1" x14ac:dyDescent="0.2">
      <c r="A1338" s="314"/>
    </row>
    <row r="1339" spans="1:1" x14ac:dyDescent="0.2">
      <c r="A1339" s="314"/>
    </row>
    <row r="1340" spans="1:1" x14ac:dyDescent="0.2">
      <c r="A1340" s="314"/>
    </row>
    <row r="1341" spans="1:1" x14ac:dyDescent="0.2">
      <c r="A1341" s="314"/>
    </row>
    <row r="1342" spans="1:1" x14ac:dyDescent="0.2">
      <c r="A1342" s="314"/>
    </row>
    <row r="1343" spans="1:1" x14ac:dyDescent="0.2">
      <c r="A1343" s="314"/>
    </row>
    <row r="1344" spans="1:1" x14ac:dyDescent="0.2">
      <c r="A1344" s="314"/>
    </row>
    <row r="1345" spans="1:1" x14ac:dyDescent="0.2">
      <c r="A1345" s="314"/>
    </row>
    <row r="1346" spans="1:1" x14ac:dyDescent="0.2">
      <c r="A1346" s="314"/>
    </row>
    <row r="1347" spans="1:1" x14ac:dyDescent="0.2">
      <c r="A1347" s="314"/>
    </row>
    <row r="1348" spans="1:1" x14ac:dyDescent="0.2">
      <c r="A1348" s="314"/>
    </row>
    <row r="1349" spans="1:1" x14ac:dyDescent="0.2">
      <c r="A1349" s="314"/>
    </row>
    <row r="1350" spans="1:1" x14ac:dyDescent="0.2">
      <c r="A1350" s="314"/>
    </row>
    <row r="1351" spans="1:1" x14ac:dyDescent="0.2">
      <c r="A1351" s="314"/>
    </row>
    <row r="1352" spans="1:1" x14ac:dyDescent="0.2">
      <c r="A1352" s="314"/>
    </row>
    <row r="1353" spans="1:1" x14ac:dyDescent="0.2">
      <c r="A1353" s="314"/>
    </row>
    <row r="1354" spans="1:1" x14ac:dyDescent="0.2">
      <c r="A1354" s="314"/>
    </row>
    <row r="1355" spans="1:1" x14ac:dyDescent="0.2">
      <c r="A1355" s="314"/>
    </row>
    <row r="1356" spans="1:1" x14ac:dyDescent="0.2">
      <c r="A1356" s="314"/>
    </row>
    <row r="1357" spans="1:1" x14ac:dyDescent="0.2">
      <c r="A1357" s="314"/>
    </row>
    <row r="1358" spans="1:1" x14ac:dyDescent="0.2">
      <c r="A1358" s="314"/>
    </row>
    <row r="1359" spans="1:1" x14ac:dyDescent="0.2">
      <c r="A1359" s="314"/>
    </row>
    <row r="1360" spans="1:1" x14ac:dyDescent="0.2">
      <c r="A1360" s="314"/>
    </row>
    <row r="1361" spans="1:1" x14ac:dyDescent="0.2">
      <c r="A1361" s="314"/>
    </row>
    <row r="1362" spans="1:1" x14ac:dyDescent="0.2">
      <c r="A1362" s="314"/>
    </row>
    <row r="1363" spans="1:1" x14ac:dyDescent="0.2">
      <c r="A1363" s="314"/>
    </row>
    <row r="1364" spans="1:1" x14ac:dyDescent="0.2">
      <c r="A1364" s="314"/>
    </row>
    <row r="1365" spans="1:1" x14ac:dyDescent="0.2">
      <c r="A1365" s="314"/>
    </row>
    <row r="1366" spans="1:1" x14ac:dyDescent="0.2">
      <c r="A1366" s="314"/>
    </row>
    <row r="1367" spans="1:1" x14ac:dyDescent="0.2">
      <c r="A1367" s="314"/>
    </row>
    <row r="1368" spans="1:1" x14ac:dyDescent="0.2">
      <c r="A1368" s="314"/>
    </row>
    <row r="1369" spans="1:1" x14ac:dyDescent="0.2">
      <c r="A1369" s="314"/>
    </row>
    <row r="1370" spans="1:1" x14ac:dyDescent="0.2">
      <c r="A1370" s="314"/>
    </row>
    <row r="1371" spans="1:1" x14ac:dyDescent="0.2">
      <c r="A1371" s="314"/>
    </row>
    <row r="1372" spans="1:1" x14ac:dyDescent="0.2">
      <c r="A1372" s="314"/>
    </row>
    <row r="1373" spans="1:1" x14ac:dyDescent="0.2">
      <c r="A1373" s="314"/>
    </row>
    <row r="1374" spans="1:1" x14ac:dyDescent="0.2">
      <c r="A1374" s="314"/>
    </row>
    <row r="1375" spans="1:1" x14ac:dyDescent="0.2">
      <c r="A1375" s="314"/>
    </row>
    <row r="1376" spans="1:1" x14ac:dyDescent="0.2">
      <c r="A1376" s="314"/>
    </row>
    <row r="1377" spans="1:1" x14ac:dyDescent="0.2">
      <c r="A1377" s="314"/>
    </row>
    <row r="1378" spans="1:1" x14ac:dyDescent="0.2">
      <c r="A1378" s="314"/>
    </row>
    <row r="1379" spans="1:1" x14ac:dyDescent="0.2">
      <c r="A1379" s="314"/>
    </row>
    <row r="1380" spans="1:1" x14ac:dyDescent="0.2">
      <c r="A1380" s="314"/>
    </row>
    <row r="1381" spans="1:1" x14ac:dyDescent="0.2">
      <c r="A1381" s="314"/>
    </row>
    <row r="1382" spans="1:1" x14ac:dyDescent="0.2">
      <c r="A1382" s="314"/>
    </row>
    <row r="1383" spans="1:1" x14ac:dyDescent="0.2">
      <c r="A1383" s="314"/>
    </row>
    <row r="1384" spans="1:1" x14ac:dyDescent="0.2">
      <c r="A1384" s="314"/>
    </row>
    <row r="1385" spans="1:1" x14ac:dyDescent="0.2">
      <c r="A1385" s="314"/>
    </row>
  </sheetData>
  <sortState ref="G10:H27">
    <sortCondition ref="G10:G27"/>
  </sortState>
  <dataConsolidate topLabels="1">
    <dataRefs count="1">
      <dataRef ref="E4:E311" sheet="activiteiten"/>
    </dataRefs>
  </dataConsolidate>
  <mergeCells count="3">
    <mergeCell ref="J1:K1"/>
    <mergeCell ref="A1:B1"/>
    <mergeCell ref="J5:K5"/>
  </mergeCells>
  <phoneticPr fontId="2" type="noConversion"/>
  <dataValidations count="6">
    <dataValidation type="list" allowBlank="1" showInputMessage="1" showErrorMessage="1" sqref="C318:C351 C352:C360">
      <formula1>$C$7:$C$268</formula1>
    </dataValidation>
    <dataValidation type="list" allowBlank="1" showInputMessage="1" showErrorMessage="1" sqref="D318:D351 D352:D360">
      <formula1>$D$7:$D$315</formula1>
    </dataValidation>
    <dataValidation type="list" allowBlank="1" showInputMessage="1" showErrorMessage="1" sqref="F318:F351 F352:F363">
      <formula1>$F$7:$F$11</formula1>
    </dataValidation>
    <dataValidation type="whole" operator="greaterThanOrEqual" allowBlank="1" showInputMessage="1" showErrorMessage="1" sqref="I318:K351 I352:K360">
      <formula1>0</formula1>
    </dataValidation>
    <dataValidation type="list" allowBlank="1" showInputMessage="1" showErrorMessage="1" sqref="G318:G351 G352:G360">
      <formula1>$G$7:$G$23</formula1>
    </dataValidation>
    <dataValidation type="date" allowBlank="1" showInputMessage="1" showErrorMessage="1" sqref="A318:A351 A352:A363 A364:A1777">
      <formula1>42370</formula1>
      <formula2>73415</formula2>
    </dataValidation>
  </dataValidations>
  <pageMargins left="0.25" right="0.25" top="0.75" bottom="0.75" header="0.3" footer="0.3"/>
  <pageSetup paperSize="9" scale="45" fitToHeight="0" orientation="landscape" r:id="rId1"/>
  <headerFooter alignWithMargins="0">
    <oddHeader>&amp;A&amp;RPagina &amp;P</oddHeader>
    <oddFooter>&amp;L&amp;A&amp;Rpagina &amp;P</oddFooter>
  </headerFooter>
  <legacy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 sqref="D1"/>
    </sheetView>
  </sheetViews>
  <sheetFormatPr defaultRowHeight="12.75" x14ac:dyDescent="0.2"/>
  <cols>
    <col min="1" max="1" width="15.7109375" customWidth="1"/>
    <col min="2" max="2" width="28.140625" bestFit="1" customWidth="1"/>
    <col min="3" max="3" width="24.5703125" customWidth="1"/>
    <col min="4" max="4" width="24.85546875" customWidth="1"/>
  </cols>
  <sheetData>
    <row r="1" spans="1:4" x14ac:dyDescent="0.2">
      <c r="A1" s="354" t="s">
        <v>942</v>
      </c>
      <c r="B1" s="355"/>
      <c r="D1" s="60"/>
    </row>
    <row r="2" spans="1:4" x14ac:dyDescent="0.2">
      <c r="A2" s="75" t="str">
        <f>identificatie!$A$6</f>
        <v>naam</v>
      </c>
      <c r="B2" s="75" t="str">
        <f>identificatie!$B$6</f>
        <v>Stichting Logos</v>
      </c>
    </row>
    <row r="3" spans="1:4" x14ac:dyDescent="0.2">
      <c r="A3" s="75" t="str">
        <f>identificatie!$A$8</f>
        <v>jaar</v>
      </c>
      <c r="B3" s="112">
        <f>identificatie!$B$8</f>
        <v>2017</v>
      </c>
    </row>
    <row r="4" spans="1:4" x14ac:dyDescent="0.2">
      <c r="A4" s="75" t="str">
        <f>identificatie!$A$10</f>
        <v>type</v>
      </c>
      <c r="B4" s="75" t="str">
        <f>identificatie!$B$10</f>
        <v>aanvraag</v>
      </c>
    </row>
    <row r="5" spans="1:4" x14ac:dyDescent="0.2">
      <c r="A5" s="75" t="str">
        <f>identificatie!$A$12</f>
        <v>dossiernummer</v>
      </c>
      <c r="B5" s="112">
        <f>identificatie!$B$12</f>
        <v>0</v>
      </c>
    </row>
    <row r="6" spans="1:4" x14ac:dyDescent="0.2">
      <c r="A6" s="52"/>
      <c r="B6" s="63"/>
    </row>
    <row r="7" spans="1:4" x14ac:dyDescent="0.2">
      <c r="A7" s="101" t="s">
        <v>938</v>
      </c>
      <c r="B7" s="101" t="s">
        <v>941</v>
      </c>
      <c r="C7" s="101" t="s">
        <v>943</v>
      </c>
      <c r="D7" s="101" t="s">
        <v>944</v>
      </c>
    </row>
    <row r="8" spans="1:4" x14ac:dyDescent="0.2">
      <c r="A8" s="102" t="s">
        <v>939</v>
      </c>
      <c r="B8" s="103"/>
      <c r="C8" s="103"/>
      <c r="D8" s="103"/>
    </row>
    <row r="9" spans="1:4" x14ac:dyDescent="0.2">
      <c r="A9" s="104" t="s">
        <v>939</v>
      </c>
      <c r="B9" s="103"/>
      <c r="C9" s="103"/>
      <c r="D9" s="103"/>
    </row>
    <row r="10" spans="1:4" x14ac:dyDescent="0.2">
      <c r="A10" s="105" t="s">
        <v>939</v>
      </c>
      <c r="B10" s="103"/>
      <c r="C10" s="103"/>
      <c r="D10" s="103"/>
    </row>
    <row r="11" spans="1:4" x14ac:dyDescent="0.2">
      <c r="A11" s="106" t="s">
        <v>940</v>
      </c>
      <c r="B11" s="107"/>
      <c r="C11" s="107"/>
      <c r="D11" s="107"/>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
  <sheetViews>
    <sheetView zoomScaleNormal="100" workbookViewId="0">
      <pane ySplit="17" topLeftCell="A18" activePane="bottomLeft" state="frozen"/>
      <selection pane="bottomLeft" activeCell="A29" sqref="A29"/>
    </sheetView>
  </sheetViews>
  <sheetFormatPr defaultColWidth="8.85546875" defaultRowHeight="12.75" x14ac:dyDescent="0.2"/>
  <cols>
    <col min="1" max="1" width="30.7109375" style="7" customWidth="1"/>
    <col min="2" max="2" width="18.5703125" style="123" customWidth="1"/>
    <col min="3" max="3" width="40.7109375" style="87" customWidth="1"/>
    <col min="4" max="4" width="15.7109375" style="9" customWidth="1"/>
    <col min="5" max="5" width="15.7109375" style="69" customWidth="1"/>
    <col min="6" max="6" width="13.140625" customWidth="1"/>
    <col min="7" max="9" width="13.7109375" style="2" customWidth="1"/>
    <col min="10" max="14" width="18.7109375" style="2" customWidth="1"/>
    <col min="15" max="16384" width="8.85546875" style="2"/>
  </cols>
  <sheetData>
    <row r="1" spans="1:7" s="1" customFormat="1" x14ac:dyDescent="0.2">
      <c r="A1" s="356" t="s">
        <v>791</v>
      </c>
      <c r="B1" s="351"/>
      <c r="C1" s="22"/>
      <c r="D1" s="15"/>
      <c r="E1" s="116"/>
    </row>
    <row r="2" spans="1:7" s="22" customFormat="1" x14ac:dyDescent="0.2">
      <c r="A2" s="114" t="str">
        <f>identificatie!$A$6</f>
        <v>naam</v>
      </c>
      <c r="B2" s="75" t="str">
        <f>identificatie!$B$6</f>
        <v>Stichting Logos</v>
      </c>
      <c r="D2" s="117"/>
      <c r="E2" s="118"/>
      <c r="F2" s="48"/>
      <c r="G2" s="49"/>
    </row>
    <row r="3" spans="1:7" s="22" customFormat="1" x14ac:dyDescent="0.2">
      <c r="A3" s="114" t="str">
        <f>identificatie!$A$8</f>
        <v>jaar</v>
      </c>
      <c r="B3" s="112">
        <f>identificatie!$B$8</f>
        <v>2017</v>
      </c>
      <c r="D3" s="117"/>
      <c r="E3" s="118"/>
      <c r="F3" s="48"/>
      <c r="G3" s="49"/>
    </row>
    <row r="4" spans="1:7" s="25" customFormat="1" x14ac:dyDescent="0.2">
      <c r="A4" s="114" t="str">
        <f>identificatie!$A$10</f>
        <v>type</v>
      </c>
      <c r="B4" s="75" t="str">
        <f>identificatie!$B$10</f>
        <v>aanvraag</v>
      </c>
      <c r="C4" s="99" t="s">
        <v>949</v>
      </c>
      <c r="D4" s="116"/>
      <c r="E4" s="118"/>
      <c r="F4" s="48"/>
      <c r="G4" s="21"/>
    </row>
    <row r="5" spans="1:7" s="25" customFormat="1" x14ac:dyDescent="0.2">
      <c r="A5" s="114" t="str">
        <f>identificatie!$A$12</f>
        <v>dossiernummer</v>
      </c>
      <c r="B5" s="112">
        <f>identificatie!$B$12</f>
        <v>0</v>
      </c>
      <c r="C5" s="99" t="s">
        <v>950</v>
      </c>
      <c r="D5" s="116"/>
      <c r="E5" s="118"/>
      <c r="F5" s="48"/>
      <c r="G5" s="21"/>
    </row>
    <row r="6" spans="1:7" s="22" customFormat="1" hidden="1" x14ac:dyDescent="0.2">
      <c r="A6" s="71"/>
      <c r="B6" s="119" t="s">
        <v>8</v>
      </c>
      <c r="C6" s="120" t="s">
        <v>0</v>
      </c>
      <c r="D6" s="117"/>
      <c r="E6" s="117"/>
    </row>
    <row r="7" spans="1:7" s="22" customFormat="1" hidden="1" x14ac:dyDescent="0.2">
      <c r="A7" s="71"/>
      <c r="B7" s="121" t="s">
        <v>294</v>
      </c>
      <c r="C7" s="122" t="s">
        <v>3</v>
      </c>
      <c r="D7" s="117"/>
      <c r="E7" s="117"/>
    </row>
    <row r="8" spans="1:7" s="22" customFormat="1" hidden="1" x14ac:dyDescent="0.2">
      <c r="A8" s="71"/>
      <c r="B8" s="121" t="s">
        <v>24</v>
      </c>
      <c r="C8" s="122" t="s">
        <v>2</v>
      </c>
      <c r="D8" s="117"/>
      <c r="E8" s="117"/>
    </row>
    <row r="9" spans="1:7" s="22" customFormat="1" hidden="1" x14ac:dyDescent="0.2">
      <c r="A9" s="71"/>
      <c r="B9" s="121" t="s">
        <v>1012</v>
      </c>
      <c r="C9" s="122" t="s">
        <v>10</v>
      </c>
      <c r="D9" s="117"/>
      <c r="E9" s="117"/>
    </row>
    <row r="10" spans="1:7" s="22" customFormat="1" hidden="1" x14ac:dyDescent="0.2">
      <c r="A10" s="71"/>
      <c r="B10" s="121" t="s">
        <v>1015</v>
      </c>
      <c r="C10" s="122" t="s">
        <v>6</v>
      </c>
      <c r="D10" s="117"/>
      <c r="E10" s="117"/>
    </row>
    <row r="11" spans="1:7" s="22" customFormat="1" hidden="1" x14ac:dyDescent="0.2">
      <c r="A11" s="71"/>
      <c r="B11" s="121" t="s">
        <v>11</v>
      </c>
      <c r="C11" s="122" t="s">
        <v>295</v>
      </c>
      <c r="D11" s="117"/>
      <c r="E11" s="117"/>
    </row>
    <row r="12" spans="1:7" s="14" customFormat="1" hidden="1" x14ac:dyDescent="0.2">
      <c r="A12" s="70"/>
      <c r="B12" s="121" t="s">
        <v>293</v>
      </c>
      <c r="C12" s="121" t="s">
        <v>4</v>
      </c>
      <c r="D12" s="116"/>
      <c r="E12" s="116"/>
    </row>
    <row r="13" spans="1:7" s="14" customFormat="1" hidden="1" x14ac:dyDescent="0.2">
      <c r="A13" s="70"/>
      <c r="B13" s="121" t="s">
        <v>1018</v>
      </c>
      <c r="C13" s="122" t="s">
        <v>7</v>
      </c>
      <c r="D13" s="116"/>
      <c r="E13" s="116"/>
    </row>
    <row r="14" spans="1:7" s="14" customFormat="1" hidden="1" x14ac:dyDescent="0.2">
      <c r="A14" s="70"/>
      <c r="B14" s="121" t="s">
        <v>296</v>
      </c>
      <c r="C14" s="122" t="s">
        <v>9</v>
      </c>
      <c r="D14" s="116"/>
      <c r="E14" s="116"/>
    </row>
    <row r="15" spans="1:7" s="16" customFormat="1" hidden="1" x14ac:dyDescent="0.2">
      <c r="A15" s="70"/>
      <c r="C15" s="122" t="s">
        <v>1</v>
      </c>
      <c r="D15" s="116"/>
      <c r="E15" s="116"/>
    </row>
    <row r="16" spans="1:7" s="14" customFormat="1" x14ac:dyDescent="0.2">
      <c r="A16" s="115"/>
      <c r="B16" s="124"/>
      <c r="C16" s="22"/>
      <c r="D16" s="15"/>
      <c r="E16" s="116"/>
    </row>
    <row r="17" spans="1:6" s="1" customFormat="1" ht="25.5" x14ac:dyDescent="0.2">
      <c r="A17" s="241" t="s">
        <v>617</v>
      </c>
      <c r="B17" s="238" t="s">
        <v>8</v>
      </c>
      <c r="C17" s="238" t="s">
        <v>0</v>
      </c>
      <c r="D17" s="242" t="s">
        <v>1004</v>
      </c>
      <c r="E17" s="243" t="s">
        <v>5</v>
      </c>
    </row>
    <row r="18" spans="1:6" ht="25.5" x14ac:dyDescent="0.2">
      <c r="A18" s="125" t="s">
        <v>1021</v>
      </c>
      <c r="B18" s="109" t="s">
        <v>1012</v>
      </c>
      <c r="C18" s="100" t="s">
        <v>9</v>
      </c>
      <c r="D18" s="126">
        <v>0.5</v>
      </c>
      <c r="E18" s="127">
        <v>16544</v>
      </c>
      <c r="F18" s="2"/>
    </row>
    <row r="19" spans="1:6" ht="25.5" x14ac:dyDescent="0.2">
      <c r="A19" s="125" t="s">
        <v>1022</v>
      </c>
      <c r="B19" s="319" t="s">
        <v>1012</v>
      </c>
      <c r="C19" s="100" t="s">
        <v>4</v>
      </c>
      <c r="D19" s="126">
        <v>0.5</v>
      </c>
      <c r="E19" s="320">
        <v>22221</v>
      </c>
    </row>
    <row r="20" spans="1:6" ht="25.5" x14ac:dyDescent="0.2">
      <c r="A20" s="125" t="s">
        <v>1023</v>
      </c>
      <c r="B20" s="319" t="s">
        <v>1012</v>
      </c>
      <c r="C20" s="100" t="s">
        <v>2</v>
      </c>
      <c r="D20" s="126">
        <v>1</v>
      </c>
      <c r="E20" s="320">
        <v>34545</v>
      </c>
    </row>
    <row r="21" spans="1:6" ht="25.5" x14ac:dyDescent="0.2">
      <c r="A21" s="125" t="s">
        <v>1024</v>
      </c>
      <c r="B21" s="319" t="s">
        <v>1012</v>
      </c>
      <c r="C21" s="100" t="s">
        <v>1</v>
      </c>
      <c r="D21" s="126">
        <v>0.8</v>
      </c>
      <c r="E21" s="320">
        <v>27354</v>
      </c>
    </row>
    <row r="22" spans="1:6" ht="38.25" x14ac:dyDescent="0.2">
      <c r="A22" s="125" t="s">
        <v>1051</v>
      </c>
      <c r="B22" s="319" t="s">
        <v>24</v>
      </c>
      <c r="C22" s="100" t="s">
        <v>9</v>
      </c>
      <c r="D22" s="126"/>
      <c r="E22" s="320">
        <v>9253</v>
      </c>
    </row>
    <row r="23" spans="1:6" ht="25.5" x14ac:dyDescent="0.2">
      <c r="A23" s="125" t="s">
        <v>1051</v>
      </c>
      <c r="B23" s="319" t="s">
        <v>296</v>
      </c>
      <c r="C23" s="100" t="s">
        <v>9</v>
      </c>
      <c r="D23" s="126"/>
      <c r="E23" s="320">
        <v>9176</v>
      </c>
    </row>
    <row r="24" spans="1:6" ht="25.5" x14ac:dyDescent="0.2">
      <c r="A24" s="125" t="s">
        <v>1051</v>
      </c>
      <c r="B24" s="319" t="s">
        <v>11</v>
      </c>
      <c r="C24" s="100" t="s">
        <v>9</v>
      </c>
      <c r="D24" s="126"/>
      <c r="E24" s="320">
        <v>18126</v>
      </c>
    </row>
    <row r="25" spans="1:6" x14ac:dyDescent="0.2">
      <c r="A25" s="125" t="s">
        <v>647</v>
      </c>
      <c r="B25" s="319" t="s">
        <v>1018</v>
      </c>
      <c r="C25" s="100" t="s">
        <v>295</v>
      </c>
      <c r="D25" s="126"/>
      <c r="E25" s="320">
        <v>2000</v>
      </c>
    </row>
    <row r="26" spans="1:6" ht="25.5" x14ac:dyDescent="0.2">
      <c r="A26" s="321" t="s">
        <v>1025</v>
      </c>
      <c r="B26" s="315" t="s">
        <v>296</v>
      </c>
      <c r="C26" s="316" t="s">
        <v>3</v>
      </c>
      <c r="D26" s="317"/>
      <c r="E26" s="318">
        <v>1900</v>
      </c>
    </row>
    <row r="27" spans="1:6" x14ac:dyDescent="0.2">
      <c r="A27" s="322" t="s">
        <v>1026</v>
      </c>
      <c r="B27" s="319" t="s">
        <v>11</v>
      </c>
      <c r="C27" s="100" t="s">
        <v>3</v>
      </c>
      <c r="D27" s="126"/>
      <c r="E27" s="320">
        <v>2000</v>
      </c>
    </row>
  </sheetData>
  <sortState ref="B7:B14">
    <sortCondition ref="B7"/>
  </sortState>
  <mergeCells count="1">
    <mergeCell ref="A1:B1"/>
  </mergeCells>
  <phoneticPr fontId="2" type="noConversion"/>
  <dataValidations count="2">
    <dataValidation type="list" allowBlank="1" showInputMessage="1" showErrorMessage="1" sqref="C18:C27">
      <formula1>$C$7:$C$15</formula1>
    </dataValidation>
    <dataValidation type="list" allowBlank="1" showInputMessage="1" showErrorMessage="1" sqref="B18:B27">
      <formula1>$B$7:$B$14</formula1>
    </dataValidation>
  </dataValidations>
  <pageMargins left="0.39370078740157483" right="0.39370078740157483" top="0.59055118110236227" bottom="0.59055118110236227" header="0.31496062992125984" footer="0.31496062992125984"/>
  <pageSetup paperSize="9" fitToHeight="0" orientation="landscape" r:id="rId1"/>
  <headerFooter alignWithMargins="0">
    <oddHeader>&amp;A&amp;RPagina &amp;P</oddHeader>
    <oddFooter>&amp;L&amp;A&amp;Rpagina &amp;P</oddFooter>
  </headerFooter>
  <legacyDrawing r:id="rId2"/>
  <tableParts count="1">
    <tablePart r:id="rId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29" sqref="E29"/>
    </sheetView>
  </sheetViews>
  <sheetFormatPr defaultRowHeight="12.75" x14ac:dyDescent="0.2"/>
  <cols>
    <col min="1" max="1" width="15.7109375" customWidth="1"/>
    <col min="2" max="2" width="41.5703125" customWidth="1"/>
    <col min="3" max="3" width="20.140625" customWidth="1"/>
  </cols>
  <sheetData>
    <row r="1" spans="1:4" x14ac:dyDescent="0.2">
      <c r="A1" s="354" t="s">
        <v>942</v>
      </c>
      <c r="B1" s="357"/>
      <c r="D1" s="60"/>
    </row>
    <row r="2" spans="1:4" x14ac:dyDescent="0.2">
      <c r="A2" s="75" t="str">
        <f>identificatie!$A$6</f>
        <v>naam</v>
      </c>
      <c r="B2" s="76" t="str">
        <f>identificatie!$B$6</f>
        <v>Stichting Logos</v>
      </c>
    </row>
    <row r="3" spans="1:4" x14ac:dyDescent="0.2">
      <c r="A3" s="75" t="str">
        <f>identificatie!$A$8</f>
        <v>jaar</v>
      </c>
      <c r="B3" s="77">
        <f>identificatie!$B$8</f>
        <v>2017</v>
      </c>
    </row>
    <row r="4" spans="1:4" x14ac:dyDescent="0.2">
      <c r="A4" s="75" t="str">
        <f>identificatie!$A$10</f>
        <v>type</v>
      </c>
      <c r="B4" s="76" t="str">
        <f>identificatie!$B$10</f>
        <v>aanvraag</v>
      </c>
    </row>
    <row r="5" spans="1:4" x14ac:dyDescent="0.2">
      <c r="A5" s="75" t="str">
        <f>identificatie!$A$12</f>
        <v>dossiernummer</v>
      </c>
      <c r="B5" s="77">
        <f>identificatie!$B$12</f>
        <v>0</v>
      </c>
    </row>
    <row r="6" spans="1:4" x14ac:dyDescent="0.2">
      <c r="A6" s="52"/>
      <c r="B6" s="63"/>
    </row>
    <row r="7" spans="1:4" x14ac:dyDescent="0.2">
      <c r="A7" s="101" t="s">
        <v>938</v>
      </c>
      <c r="B7" s="101" t="s">
        <v>946</v>
      </c>
      <c r="C7" s="101" t="s">
        <v>945</v>
      </c>
    </row>
    <row r="8" spans="1:4" x14ac:dyDescent="0.2">
      <c r="A8" s="102" t="s">
        <v>939</v>
      </c>
      <c r="B8" s="128"/>
      <c r="C8" s="128"/>
    </row>
    <row r="9" spans="1:4" x14ac:dyDescent="0.2">
      <c r="A9" s="104" t="s">
        <v>939</v>
      </c>
      <c r="B9" s="128"/>
      <c r="C9" s="128"/>
    </row>
    <row r="10" spans="1:4" x14ac:dyDescent="0.2">
      <c r="A10" s="106" t="s">
        <v>940</v>
      </c>
      <c r="B10" s="129"/>
      <c r="C10" s="129"/>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zoomScaleNormal="100" workbookViewId="0">
      <selection activeCell="D9" sqref="D9"/>
    </sheetView>
  </sheetViews>
  <sheetFormatPr defaultRowHeight="12.75" x14ac:dyDescent="0.2"/>
  <cols>
    <col min="1" max="1" width="2" style="60" customWidth="1"/>
    <col min="2" max="2" width="21" style="60" customWidth="1"/>
    <col min="3" max="3" width="62.5703125" style="60" customWidth="1"/>
    <col min="4" max="4" width="9.140625" style="60"/>
    <col min="5" max="5" width="55.7109375" style="60" customWidth="1"/>
    <col min="6" max="16384" width="9.140625" style="60"/>
  </cols>
  <sheetData>
    <row r="1" spans="2:7" s="244" customFormat="1" x14ac:dyDescent="0.2">
      <c r="B1" s="356" t="s">
        <v>929</v>
      </c>
      <c r="C1" s="358"/>
      <c r="D1" s="12"/>
    </row>
    <row r="2" spans="2:7" s="245" customFormat="1" x14ac:dyDescent="0.2">
      <c r="B2" s="111" t="str">
        <f>identificatie!$A$6</f>
        <v>naam</v>
      </c>
      <c r="C2" s="113" t="str">
        <f>identificatie!$B$6</f>
        <v>Stichting Logos</v>
      </c>
      <c r="E2" s="74"/>
      <c r="F2" s="246"/>
      <c r="G2" s="247"/>
    </row>
    <row r="3" spans="2:7" s="245" customFormat="1" x14ac:dyDescent="0.2">
      <c r="B3" s="111" t="str">
        <f>identificatie!$A$8</f>
        <v>jaar</v>
      </c>
      <c r="C3" s="77">
        <f>identificatie!$B$8</f>
        <v>2017</v>
      </c>
      <c r="E3" s="74"/>
      <c r="F3" s="246"/>
      <c r="G3" s="247"/>
    </row>
    <row r="4" spans="2:7" s="244" customFormat="1" x14ac:dyDescent="0.2">
      <c r="B4" s="111" t="str">
        <f>identificatie!$A$10</f>
        <v>type</v>
      </c>
      <c r="C4" s="113" t="str">
        <f>identificatie!$B$10</f>
        <v>aanvraag</v>
      </c>
      <c r="E4" s="74"/>
      <c r="F4" s="246"/>
      <c r="G4" s="248"/>
    </row>
    <row r="5" spans="2:7" s="244" customFormat="1" x14ac:dyDescent="0.2">
      <c r="B5" s="111" t="str">
        <f>identificatie!$A$12</f>
        <v>dossiernummer</v>
      </c>
      <c r="C5" s="77">
        <f>identificatie!$B$12</f>
        <v>0</v>
      </c>
      <c r="E5" s="74"/>
      <c r="F5" s="246"/>
      <c r="G5" s="248"/>
    </row>
    <row r="6" spans="2:7" s="244" customFormat="1" x14ac:dyDescent="0.2">
      <c r="B6" s="52"/>
      <c r="C6" s="54" t="s">
        <v>925</v>
      </c>
      <c r="E6" s="74"/>
      <c r="F6" s="246"/>
      <c r="G6" s="248"/>
    </row>
    <row r="7" spans="2:7" ht="15.75" x14ac:dyDescent="0.25">
      <c r="B7" s="252" t="s">
        <v>951</v>
      </c>
      <c r="C7" s="252" t="s">
        <v>952</v>
      </c>
    </row>
    <row r="8" spans="2:7" x14ac:dyDescent="0.2">
      <c r="B8" s="249">
        <f>SUM(B9:B23)</f>
        <v>0</v>
      </c>
      <c r="C8" s="250" t="s">
        <v>953</v>
      </c>
    </row>
    <row r="9" spans="2:7" x14ac:dyDescent="0.2">
      <c r="B9" s="130"/>
      <c r="C9" s="253" t="s">
        <v>955</v>
      </c>
    </row>
    <row r="10" spans="2:7" x14ac:dyDescent="0.2">
      <c r="B10" s="130"/>
      <c r="C10" s="253" t="s">
        <v>954</v>
      </c>
    </row>
    <row r="11" spans="2:7" x14ac:dyDescent="0.2">
      <c r="B11" s="130"/>
      <c r="C11" s="253" t="s">
        <v>956</v>
      </c>
    </row>
    <row r="12" spans="2:7" x14ac:dyDescent="0.2">
      <c r="B12" s="130"/>
      <c r="C12" s="253" t="s">
        <v>957</v>
      </c>
    </row>
    <row r="13" spans="2:7" ht="25.5" x14ac:dyDescent="0.2">
      <c r="B13" s="130"/>
      <c r="C13" s="253" t="s">
        <v>958</v>
      </c>
    </row>
    <row r="14" spans="2:7" x14ac:dyDescent="0.2">
      <c r="B14" s="130"/>
      <c r="C14" s="253" t="s">
        <v>959</v>
      </c>
    </row>
    <row r="15" spans="2:7" x14ac:dyDescent="0.2">
      <c r="B15" s="130"/>
      <c r="C15" s="253" t="s">
        <v>960</v>
      </c>
    </row>
    <row r="16" spans="2:7" x14ac:dyDescent="0.2">
      <c r="B16" s="130"/>
      <c r="C16" s="253" t="s">
        <v>961</v>
      </c>
    </row>
    <row r="17" spans="2:3" x14ac:dyDescent="0.2">
      <c r="B17" s="130"/>
      <c r="C17" s="253" t="s">
        <v>962</v>
      </c>
    </row>
    <row r="18" spans="2:3" x14ac:dyDescent="0.2">
      <c r="B18" s="130"/>
      <c r="C18" s="253" t="s">
        <v>963</v>
      </c>
    </row>
    <row r="19" spans="2:3" x14ac:dyDescent="0.2">
      <c r="B19" s="130"/>
      <c r="C19" s="253" t="s">
        <v>964</v>
      </c>
    </row>
    <row r="20" spans="2:3" x14ac:dyDescent="0.2">
      <c r="B20" s="130"/>
      <c r="C20" s="253" t="s">
        <v>965</v>
      </c>
    </row>
    <row r="21" spans="2:3" x14ac:dyDescent="0.2">
      <c r="B21" s="130"/>
      <c r="C21" s="254" t="s">
        <v>966</v>
      </c>
    </row>
    <row r="22" spans="2:3" x14ac:dyDescent="0.2">
      <c r="B22" s="130"/>
      <c r="C22" s="254" t="s">
        <v>967</v>
      </c>
    </row>
    <row r="23" spans="2:3" x14ac:dyDescent="0.2">
      <c r="B23" s="130"/>
      <c r="C23" s="253" t="s">
        <v>968</v>
      </c>
    </row>
    <row r="24" spans="2:3" x14ac:dyDescent="0.2">
      <c r="B24" s="78"/>
      <c r="C24" s="79"/>
    </row>
    <row r="25" spans="2:3" ht="15.75" x14ac:dyDescent="0.25">
      <c r="B25" s="252" t="s">
        <v>969</v>
      </c>
      <c r="C25" s="252" t="s">
        <v>952</v>
      </c>
    </row>
    <row r="26" spans="2:3" x14ac:dyDescent="0.2">
      <c r="B26" s="249">
        <f>SUM(B27:B37)</f>
        <v>0</v>
      </c>
      <c r="C26" s="250" t="s">
        <v>953</v>
      </c>
    </row>
    <row r="27" spans="2:3" x14ac:dyDescent="0.2">
      <c r="B27" s="130"/>
      <c r="C27" s="255" t="s">
        <v>970</v>
      </c>
    </row>
    <row r="28" spans="2:3" x14ac:dyDescent="0.2">
      <c r="B28" s="130"/>
      <c r="C28" s="255" t="s">
        <v>971</v>
      </c>
    </row>
    <row r="29" spans="2:3" x14ac:dyDescent="0.2">
      <c r="B29" s="130"/>
      <c r="C29" s="255" t="s">
        <v>972</v>
      </c>
    </row>
    <row r="30" spans="2:3" x14ac:dyDescent="0.2">
      <c r="B30" s="130"/>
      <c r="C30" s="136" t="s">
        <v>926</v>
      </c>
    </row>
    <row r="31" spans="2:3" x14ac:dyDescent="0.2">
      <c r="B31" s="130"/>
      <c r="C31" s="136" t="s">
        <v>927</v>
      </c>
    </row>
    <row r="32" spans="2:3" x14ac:dyDescent="0.2">
      <c r="B32" s="130"/>
      <c r="C32" s="136" t="s">
        <v>973</v>
      </c>
    </row>
    <row r="33" spans="2:3" x14ac:dyDescent="0.2">
      <c r="B33" s="130"/>
      <c r="C33" s="136" t="s">
        <v>816</v>
      </c>
    </row>
    <row r="34" spans="2:3" x14ac:dyDescent="0.2">
      <c r="B34" s="130"/>
      <c r="C34" s="136" t="s">
        <v>817</v>
      </c>
    </row>
    <row r="35" spans="2:3" x14ac:dyDescent="0.2">
      <c r="B35" s="130"/>
      <c r="C35" s="136" t="s">
        <v>818</v>
      </c>
    </row>
    <row r="36" spans="2:3" x14ac:dyDescent="0.2">
      <c r="B36" s="130"/>
      <c r="C36" s="136" t="s">
        <v>928</v>
      </c>
    </row>
    <row r="37" spans="2:3" x14ac:dyDescent="0.2">
      <c r="B37" s="130"/>
      <c r="C37" s="255" t="s">
        <v>11</v>
      </c>
    </row>
    <row r="38" spans="2:3" x14ac:dyDescent="0.2">
      <c r="B38" s="61"/>
      <c r="C38" s="62"/>
    </row>
    <row r="39" spans="2:3" ht="15.75" x14ac:dyDescent="0.25">
      <c r="B39" s="251">
        <f>B26-B8</f>
        <v>0</v>
      </c>
      <c r="C39" s="252" t="s">
        <v>974</v>
      </c>
    </row>
    <row r="40" spans="2:3" x14ac:dyDescent="0.2">
      <c r="B40" s="61"/>
      <c r="C40" s="62"/>
    </row>
    <row r="41" spans="2:3" x14ac:dyDescent="0.2">
      <c r="B41" s="61"/>
      <c r="C41" s="62"/>
    </row>
    <row r="42" spans="2:3" x14ac:dyDescent="0.2">
      <c r="B42" s="61"/>
      <c r="C42" s="62"/>
    </row>
    <row r="43" spans="2:3" x14ac:dyDescent="0.2">
      <c r="B43" s="61"/>
      <c r="C43" s="62"/>
    </row>
    <row r="44" spans="2:3" x14ac:dyDescent="0.2">
      <c r="B44" s="61"/>
      <c r="C44" s="62"/>
    </row>
    <row r="45" spans="2:3" x14ac:dyDescent="0.2">
      <c r="B45" s="61"/>
      <c r="C45" s="62"/>
    </row>
    <row r="46" spans="2:3" x14ac:dyDescent="0.2">
      <c r="B46" s="62"/>
      <c r="C46" s="62"/>
    </row>
    <row r="47" spans="2:3" x14ac:dyDescent="0.2">
      <c r="B47" s="62"/>
      <c r="C47" s="62"/>
    </row>
  </sheetData>
  <mergeCells count="1">
    <mergeCell ref="B1:C1"/>
  </mergeCells>
  <dataValidations count="1">
    <dataValidation allowBlank="1" showInputMessage="1" showErrorMessage="1" errorTitle="Beperkte invoer" error="U kan alleen een keuze maken uit de waarden bepaald in de uitvallijst" sqref="C40:C45 C38 C9:C24"/>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1"/>
  <sheetViews>
    <sheetView topLeftCell="A113" zoomScaleNormal="100" workbookViewId="0">
      <selection activeCell="F87" sqref="F87"/>
    </sheetView>
  </sheetViews>
  <sheetFormatPr defaultColWidth="8.85546875" defaultRowHeight="12.75" x14ac:dyDescent="0.2"/>
  <cols>
    <col min="1" max="1" width="11" style="27" customWidth="1"/>
    <col min="2" max="2" width="10.140625" style="27" customWidth="1"/>
    <col min="3" max="3" width="10.42578125" style="27" bestFit="1" customWidth="1"/>
    <col min="4" max="4" width="11.7109375" style="27" bestFit="1" customWidth="1"/>
    <col min="5" max="5" width="81.42578125" style="36" customWidth="1"/>
    <col min="6" max="6" width="17" style="256" customWidth="1"/>
    <col min="7" max="7" width="17" style="256" bestFit="1" customWidth="1"/>
    <col min="8" max="8" width="17" style="79" bestFit="1" customWidth="1"/>
    <col min="9" max="9" width="17" style="256" bestFit="1" customWidth="1"/>
    <col min="10" max="10" width="20.7109375" style="27" customWidth="1"/>
    <col min="11" max="255" width="8.85546875" style="27"/>
    <col min="256" max="256" width="10.140625" style="27" customWidth="1"/>
    <col min="257" max="257" width="10.42578125" style="27" bestFit="1" customWidth="1"/>
    <col min="258" max="258" width="11.7109375" style="27" bestFit="1" customWidth="1"/>
    <col min="259" max="259" width="81.42578125" style="27" customWidth="1"/>
    <col min="260" max="260" width="17" style="27" bestFit="1" customWidth="1"/>
    <col min="261" max="261" width="17" style="27" customWidth="1"/>
    <col min="262" max="264" width="17" style="27" bestFit="1" customWidth="1"/>
    <col min="265" max="265" width="20.42578125" style="27" customWidth="1"/>
    <col min="266" max="266" width="20.7109375" style="27" customWidth="1"/>
    <col min="267" max="511" width="8.85546875" style="27"/>
    <col min="512" max="512" width="10.140625" style="27" customWidth="1"/>
    <col min="513" max="513" width="10.42578125" style="27" bestFit="1" customWidth="1"/>
    <col min="514" max="514" width="11.7109375" style="27" bestFit="1" customWidth="1"/>
    <col min="515" max="515" width="81.42578125" style="27" customWidth="1"/>
    <col min="516" max="516" width="17" style="27" bestFit="1" customWidth="1"/>
    <col min="517" max="517" width="17" style="27" customWidth="1"/>
    <col min="518" max="520" width="17" style="27" bestFit="1" customWidth="1"/>
    <col min="521" max="521" width="20.42578125" style="27" customWidth="1"/>
    <col min="522" max="522" width="20.7109375" style="27" customWidth="1"/>
    <col min="523" max="767" width="8.85546875" style="27"/>
    <col min="768" max="768" width="10.140625" style="27" customWidth="1"/>
    <col min="769" max="769" width="10.42578125" style="27" bestFit="1" customWidth="1"/>
    <col min="770" max="770" width="11.7109375" style="27" bestFit="1" customWidth="1"/>
    <col min="771" max="771" width="81.42578125" style="27" customWidth="1"/>
    <col min="772" max="772" width="17" style="27" bestFit="1" customWidth="1"/>
    <col min="773" max="773" width="17" style="27" customWidth="1"/>
    <col min="774" max="776" width="17" style="27" bestFit="1" customWidth="1"/>
    <col min="777" max="777" width="20.42578125" style="27" customWidth="1"/>
    <col min="778" max="778" width="20.7109375" style="27" customWidth="1"/>
    <col min="779" max="1023" width="8.85546875" style="27"/>
    <col min="1024" max="1024" width="10.140625" style="27" customWidth="1"/>
    <col min="1025" max="1025" width="10.42578125" style="27" bestFit="1" customWidth="1"/>
    <col min="1026" max="1026" width="11.7109375" style="27" bestFit="1" customWidth="1"/>
    <col min="1027" max="1027" width="81.42578125" style="27" customWidth="1"/>
    <col min="1028" max="1028" width="17" style="27" bestFit="1" customWidth="1"/>
    <col min="1029" max="1029" width="17" style="27" customWidth="1"/>
    <col min="1030" max="1032" width="17" style="27" bestFit="1" customWidth="1"/>
    <col min="1033" max="1033" width="20.42578125" style="27" customWidth="1"/>
    <col min="1034" max="1034" width="20.7109375" style="27" customWidth="1"/>
    <col min="1035" max="1279" width="8.85546875" style="27"/>
    <col min="1280" max="1280" width="10.140625" style="27" customWidth="1"/>
    <col min="1281" max="1281" width="10.42578125" style="27" bestFit="1" customWidth="1"/>
    <col min="1282" max="1282" width="11.7109375" style="27" bestFit="1" customWidth="1"/>
    <col min="1283" max="1283" width="81.42578125" style="27" customWidth="1"/>
    <col min="1284" max="1284" width="17" style="27" bestFit="1" customWidth="1"/>
    <col min="1285" max="1285" width="17" style="27" customWidth="1"/>
    <col min="1286" max="1288" width="17" style="27" bestFit="1" customWidth="1"/>
    <col min="1289" max="1289" width="20.42578125" style="27" customWidth="1"/>
    <col min="1290" max="1290" width="20.7109375" style="27" customWidth="1"/>
    <col min="1291" max="1535" width="8.85546875" style="27"/>
    <col min="1536" max="1536" width="10.140625" style="27" customWidth="1"/>
    <col min="1537" max="1537" width="10.42578125" style="27" bestFit="1" customWidth="1"/>
    <col min="1538" max="1538" width="11.7109375" style="27" bestFit="1" customWidth="1"/>
    <col min="1539" max="1539" width="81.42578125" style="27" customWidth="1"/>
    <col min="1540" max="1540" width="17" style="27" bestFit="1" customWidth="1"/>
    <col min="1541" max="1541" width="17" style="27" customWidth="1"/>
    <col min="1542" max="1544" width="17" style="27" bestFit="1" customWidth="1"/>
    <col min="1545" max="1545" width="20.42578125" style="27" customWidth="1"/>
    <col min="1546" max="1546" width="20.7109375" style="27" customWidth="1"/>
    <col min="1547" max="1791" width="8.85546875" style="27"/>
    <col min="1792" max="1792" width="10.140625" style="27" customWidth="1"/>
    <col min="1793" max="1793" width="10.42578125" style="27" bestFit="1" customWidth="1"/>
    <col min="1794" max="1794" width="11.7109375" style="27" bestFit="1" customWidth="1"/>
    <col min="1795" max="1795" width="81.42578125" style="27" customWidth="1"/>
    <col min="1796" max="1796" width="17" style="27" bestFit="1" customWidth="1"/>
    <col min="1797" max="1797" width="17" style="27" customWidth="1"/>
    <col min="1798" max="1800" width="17" style="27" bestFit="1" customWidth="1"/>
    <col min="1801" max="1801" width="20.42578125" style="27" customWidth="1"/>
    <col min="1802" max="1802" width="20.7109375" style="27" customWidth="1"/>
    <col min="1803" max="2047" width="8.85546875" style="27"/>
    <col min="2048" max="2048" width="10.140625" style="27" customWidth="1"/>
    <col min="2049" max="2049" width="10.42578125" style="27" bestFit="1" customWidth="1"/>
    <col min="2050" max="2050" width="11.7109375" style="27" bestFit="1" customWidth="1"/>
    <col min="2051" max="2051" width="81.42578125" style="27" customWidth="1"/>
    <col min="2052" max="2052" width="17" style="27" bestFit="1" customWidth="1"/>
    <col min="2053" max="2053" width="17" style="27" customWidth="1"/>
    <col min="2054" max="2056" width="17" style="27" bestFit="1" customWidth="1"/>
    <col min="2057" max="2057" width="20.42578125" style="27" customWidth="1"/>
    <col min="2058" max="2058" width="20.7109375" style="27" customWidth="1"/>
    <col min="2059" max="2303" width="8.85546875" style="27"/>
    <col min="2304" max="2304" width="10.140625" style="27" customWidth="1"/>
    <col min="2305" max="2305" width="10.42578125" style="27" bestFit="1" customWidth="1"/>
    <col min="2306" max="2306" width="11.7109375" style="27" bestFit="1" customWidth="1"/>
    <col min="2307" max="2307" width="81.42578125" style="27" customWidth="1"/>
    <col min="2308" max="2308" width="17" style="27" bestFit="1" customWidth="1"/>
    <col min="2309" max="2309" width="17" style="27" customWidth="1"/>
    <col min="2310" max="2312" width="17" style="27" bestFit="1" customWidth="1"/>
    <col min="2313" max="2313" width="20.42578125" style="27" customWidth="1"/>
    <col min="2314" max="2314" width="20.7109375" style="27" customWidth="1"/>
    <col min="2315" max="2559" width="8.85546875" style="27"/>
    <col min="2560" max="2560" width="10.140625" style="27" customWidth="1"/>
    <col min="2561" max="2561" width="10.42578125" style="27" bestFit="1" customWidth="1"/>
    <col min="2562" max="2562" width="11.7109375" style="27" bestFit="1" customWidth="1"/>
    <col min="2563" max="2563" width="81.42578125" style="27" customWidth="1"/>
    <col min="2564" max="2564" width="17" style="27" bestFit="1" customWidth="1"/>
    <col min="2565" max="2565" width="17" style="27" customWidth="1"/>
    <col min="2566" max="2568" width="17" style="27" bestFit="1" customWidth="1"/>
    <col min="2569" max="2569" width="20.42578125" style="27" customWidth="1"/>
    <col min="2570" max="2570" width="20.7109375" style="27" customWidth="1"/>
    <col min="2571" max="2815" width="8.85546875" style="27"/>
    <col min="2816" max="2816" width="10.140625" style="27" customWidth="1"/>
    <col min="2817" max="2817" width="10.42578125" style="27" bestFit="1" customWidth="1"/>
    <col min="2818" max="2818" width="11.7109375" style="27" bestFit="1" customWidth="1"/>
    <col min="2819" max="2819" width="81.42578125" style="27" customWidth="1"/>
    <col min="2820" max="2820" width="17" style="27" bestFit="1" customWidth="1"/>
    <col min="2821" max="2821" width="17" style="27" customWidth="1"/>
    <col min="2822" max="2824" width="17" style="27" bestFit="1" customWidth="1"/>
    <col min="2825" max="2825" width="20.42578125" style="27" customWidth="1"/>
    <col min="2826" max="2826" width="20.7109375" style="27" customWidth="1"/>
    <col min="2827" max="3071" width="8.85546875" style="27"/>
    <col min="3072" max="3072" width="10.140625" style="27" customWidth="1"/>
    <col min="3073" max="3073" width="10.42578125" style="27" bestFit="1" customWidth="1"/>
    <col min="3074" max="3074" width="11.7109375" style="27" bestFit="1" customWidth="1"/>
    <col min="3075" max="3075" width="81.42578125" style="27" customWidth="1"/>
    <col min="3076" max="3076" width="17" style="27" bestFit="1" customWidth="1"/>
    <col min="3077" max="3077" width="17" style="27" customWidth="1"/>
    <col min="3078" max="3080" width="17" style="27" bestFit="1" customWidth="1"/>
    <col min="3081" max="3081" width="20.42578125" style="27" customWidth="1"/>
    <col min="3082" max="3082" width="20.7109375" style="27" customWidth="1"/>
    <col min="3083" max="3327" width="8.85546875" style="27"/>
    <col min="3328" max="3328" width="10.140625" style="27" customWidth="1"/>
    <col min="3329" max="3329" width="10.42578125" style="27" bestFit="1" customWidth="1"/>
    <col min="3330" max="3330" width="11.7109375" style="27" bestFit="1" customWidth="1"/>
    <col min="3331" max="3331" width="81.42578125" style="27" customWidth="1"/>
    <col min="3332" max="3332" width="17" style="27" bestFit="1" customWidth="1"/>
    <col min="3333" max="3333" width="17" style="27" customWidth="1"/>
    <col min="3334" max="3336" width="17" style="27" bestFit="1" customWidth="1"/>
    <col min="3337" max="3337" width="20.42578125" style="27" customWidth="1"/>
    <col min="3338" max="3338" width="20.7109375" style="27" customWidth="1"/>
    <col min="3339" max="3583" width="8.85546875" style="27"/>
    <col min="3584" max="3584" width="10.140625" style="27" customWidth="1"/>
    <col min="3585" max="3585" width="10.42578125" style="27" bestFit="1" customWidth="1"/>
    <col min="3586" max="3586" width="11.7109375" style="27" bestFit="1" customWidth="1"/>
    <col min="3587" max="3587" width="81.42578125" style="27" customWidth="1"/>
    <col min="3588" max="3588" width="17" style="27" bestFit="1" customWidth="1"/>
    <col min="3589" max="3589" width="17" style="27" customWidth="1"/>
    <col min="3590" max="3592" width="17" style="27" bestFit="1" customWidth="1"/>
    <col min="3593" max="3593" width="20.42578125" style="27" customWidth="1"/>
    <col min="3594" max="3594" width="20.7109375" style="27" customWidth="1"/>
    <col min="3595" max="3839" width="8.85546875" style="27"/>
    <col min="3840" max="3840" width="10.140625" style="27" customWidth="1"/>
    <col min="3841" max="3841" width="10.42578125" style="27" bestFit="1" customWidth="1"/>
    <col min="3842" max="3842" width="11.7109375" style="27" bestFit="1" customWidth="1"/>
    <col min="3843" max="3843" width="81.42578125" style="27" customWidth="1"/>
    <col min="3844" max="3844" width="17" style="27" bestFit="1" customWidth="1"/>
    <col min="3845" max="3845" width="17" style="27" customWidth="1"/>
    <col min="3846" max="3848" width="17" style="27" bestFit="1" customWidth="1"/>
    <col min="3849" max="3849" width="20.42578125" style="27" customWidth="1"/>
    <col min="3850" max="3850" width="20.7109375" style="27" customWidth="1"/>
    <col min="3851" max="4095" width="8.85546875" style="27"/>
    <col min="4096" max="4096" width="10.140625" style="27" customWidth="1"/>
    <col min="4097" max="4097" width="10.42578125" style="27" bestFit="1" customWidth="1"/>
    <col min="4098" max="4098" width="11.7109375" style="27" bestFit="1" customWidth="1"/>
    <col min="4099" max="4099" width="81.42578125" style="27" customWidth="1"/>
    <col min="4100" max="4100" width="17" style="27" bestFit="1" customWidth="1"/>
    <col min="4101" max="4101" width="17" style="27" customWidth="1"/>
    <col min="4102" max="4104" width="17" style="27" bestFit="1" customWidth="1"/>
    <col min="4105" max="4105" width="20.42578125" style="27" customWidth="1"/>
    <col min="4106" max="4106" width="20.7109375" style="27" customWidth="1"/>
    <col min="4107" max="4351" width="8.85546875" style="27"/>
    <col min="4352" max="4352" width="10.140625" style="27" customWidth="1"/>
    <col min="4353" max="4353" width="10.42578125" style="27" bestFit="1" customWidth="1"/>
    <col min="4354" max="4354" width="11.7109375" style="27" bestFit="1" customWidth="1"/>
    <col min="4355" max="4355" width="81.42578125" style="27" customWidth="1"/>
    <col min="4356" max="4356" width="17" style="27" bestFit="1" customWidth="1"/>
    <col min="4357" max="4357" width="17" style="27" customWidth="1"/>
    <col min="4358" max="4360" width="17" style="27" bestFit="1" customWidth="1"/>
    <col min="4361" max="4361" width="20.42578125" style="27" customWidth="1"/>
    <col min="4362" max="4362" width="20.7109375" style="27" customWidth="1"/>
    <col min="4363" max="4607" width="8.85546875" style="27"/>
    <col min="4608" max="4608" width="10.140625" style="27" customWidth="1"/>
    <col min="4609" max="4609" width="10.42578125" style="27" bestFit="1" customWidth="1"/>
    <col min="4610" max="4610" width="11.7109375" style="27" bestFit="1" customWidth="1"/>
    <col min="4611" max="4611" width="81.42578125" style="27" customWidth="1"/>
    <col min="4612" max="4612" width="17" style="27" bestFit="1" customWidth="1"/>
    <col min="4613" max="4613" width="17" style="27" customWidth="1"/>
    <col min="4614" max="4616" width="17" style="27" bestFit="1" customWidth="1"/>
    <col min="4617" max="4617" width="20.42578125" style="27" customWidth="1"/>
    <col min="4618" max="4618" width="20.7109375" style="27" customWidth="1"/>
    <col min="4619" max="4863" width="8.85546875" style="27"/>
    <col min="4864" max="4864" width="10.140625" style="27" customWidth="1"/>
    <col min="4865" max="4865" width="10.42578125" style="27" bestFit="1" customWidth="1"/>
    <col min="4866" max="4866" width="11.7109375" style="27" bestFit="1" customWidth="1"/>
    <col min="4867" max="4867" width="81.42578125" style="27" customWidth="1"/>
    <col min="4868" max="4868" width="17" style="27" bestFit="1" customWidth="1"/>
    <col min="4869" max="4869" width="17" style="27" customWidth="1"/>
    <col min="4870" max="4872" width="17" style="27" bestFit="1" customWidth="1"/>
    <col min="4873" max="4873" width="20.42578125" style="27" customWidth="1"/>
    <col min="4874" max="4874" width="20.7109375" style="27" customWidth="1"/>
    <col min="4875" max="5119" width="8.85546875" style="27"/>
    <col min="5120" max="5120" width="10.140625" style="27" customWidth="1"/>
    <col min="5121" max="5121" width="10.42578125" style="27" bestFit="1" customWidth="1"/>
    <col min="5122" max="5122" width="11.7109375" style="27" bestFit="1" customWidth="1"/>
    <col min="5123" max="5123" width="81.42578125" style="27" customWidth="1"/>
    <col min="5124" max="5124" width="17" style="27" bestFit="1" customWidth="1"/>
    <col min="5125" max="5125" width="17" style="27" customWidth="1"/>
    <col min="5126" max="5128" width="17" style="27" bestFit="1" customWidth="1"/>
    <col min="5129" max="5129" width="20.42578125" style="27" customWidth="1"/>
    <col min="5130" max="5130" width="20.7109375" style="27" customWidth="1"/>
    <col min="5131" max="5375" width="8.85546875" style="27"/>
    <col min="5376" max="5376" width="10.140625" style="27" customWidth="1"/>
    <col min="5377" max="5377" width="10.42578125" style="27" bestFit="1" customWidth="1"/>
    <col min="5378" max="5378" width="11.7109375" style="27" bestFit="1" customWidth="1"/>
    <col min="5379" max="5379" width="81.42578125" style="27" customWidth="1"/>
    <col min="5380" max="5380" width="17" style="27" bestFit="1" customWidth="1"/>
    <col min="5381" max="5381" width="17" style="27" customWidth="1"/>
    <col min="5382" max="5384" width="17" style="27" bestFit="1" customWidth="1"/>
    <col min="5385" max="5385" width="20.42578125" style="27" customWidth="1"/>
    <col min="5386" max="5386" width="20.7109375" style="27" customWidth="1"/>
    <col min="5387" max="5631" width="8.85546875" style="27"/>
    <col min="5632" max="5632" width="10.140625" style="27" customWidth="1"/>
    <col min="5633" max="5633" width="10.42578125" style="27" bestFit="1" customWidth="1"/>
    <col min="5634" max="5634" width="11.7109375" style="27" bestFit="1" customWidth="1"/>
    <col min="5635" max="5635" width="81.42578125" style="27" customWidth="1"/>
    <col min="5636" max="5636" width="17" style="27" bestFit="1" customWidth="1"/>
    <col min="5637" max="5637" width="17" style="27" customWidth="1"/>
    <col min="5638" max="5640" width="17" style="27" bestFit="1" customWidth="1"/>
    <col min="5641" max="5641" width="20.42578125" style="27" customWidth="1"/>
    <col min="5642" max="5642" width="20.7109375" style="27" customWidth="1"/>
    <col min="5643" max="5887" width="8.85546875" style="27"/>
    <col min="5888" max="5888" width="10.140625" style="27" customWidth="1"/>
    <col min="5889" max="5889" width="10.42578125" style="27" bestFit="1" customWidth="1"/>
    <col min="5890" max="5890" width="11.7109375" style="27" bestFit="1" customWidth="1"/>
    <col min="5891" max="5891" width="81.42578125" style="27" customWidth="1"/>
    <col min="5892" max="5892" width="17" style="27" bestFit="1" customWidth="1"/>
    <col min="5893" max="5893" width="17" style="27" customWidth="1"/>
    <col min="5894" max="5896" width="17" style="27" bestFit="1" customWidth="1"/>
    <col min="5897" max="5897" width="20.42578125" style="27" customWidth="1"/>
    <col min="5898" max="5898" width="20.7109375" style="27" customWidth="1"/>
    <col min="5899" max="6143" width="8.85546875" style="27"/>
    <col min="6144" max="6144" width="10.140625" style="27" customWidth="1"/>
    <col min="6145" max="6145" width="10.42578125" style="27" bestFit="1" customWidth="1"/>
    <col min="6146" max="6146" width="11.7109375" style="27" bestFit="1" customWidth="1"/>
    <col min="6147" max="6147" width="81.42578125" style="27" customWidth="1"/>
    <col min="6148" max="6148" width="17" style="27" bestFit="1" customWidth="1"/>
    <col min="6149" max="6149" width="17" style="27" customWidth="1"/>
    <col min="6150" max="6152" width="17" style="27" bestFit="1" customWidth="1"/>
    <col min="6153" max="6153" width="20.42578125" style="27" customWidth="1"/>
    <col min="6154" max="6154" width="20.7109375" style="27" customWidth="1"/>
    <col min="6155" max="6399" width="8.85546875" style="27"/>
    <col min="6400" max="6400" width="10.140625" style="27" customWidth="1"/>
    <col min="6401" max="6401" width="10.42578125" style="27" bestFit="1" customWidth="1"/>
    <col min="6402" max="6402" width="11.7109375" style="27" bestFit="1" customWidth="1"/>
    <col min="6403" max="6403" width="81.42578125" style="27" customWidth="1"/>
    <col min="6404" max="6404" width="17" style="27" bestFit="1" customWidth="1"/>
    <col min="6405" max="6405" width="17" style="27" customWidth="1"/>
    <col min="6406" max="6408" width="17" style="27" bestFit="1" customWidth="1"/>
    <col min="6409" max="6409" width="20.42578125" style="27" customWidth="1"/>
    <col min="6410" max="6410" width="20.7109375" style="27" customWidth="1"/>
    <col min="6411" max="6655" width="8.85546875" style="27"/>
    <col min="6656" max="6656" width="10.140625" style="27" customWidth="1"/>
    <col min="6657" max="6657" width="10.42578125" style="27" bestFit="1" customWidth="1"/>
    <col min="6658" max="6658" width="11.7109375" style="27" bestFit="1" customWidth="1"/>
    <col min="6659" max="6659" width="81.42578125" style="27" customWidth="1"/>
    <col min="6660" max="6660" width="17" style="27" bestFit="1" customWidth="1"/>
    <col min="6661" max="6661" width="17" style="27" customWidth="1"/>
    <col min="6662" max="6664" width="17" style="27" bestFit="1" customWidth="1"/>
    <col min="6665" max="6665" width="20.42578125" style="27" customWidth="1"/>
    <col min="6666" max="6666" width="20.7109375" style="27" customWidth="1"/>
    <col min="6667" max="6911" width="8.85546875" style="27"/>
    <col min="6912" max="6912" width="10.140625" style="27" customWidth="1"/>
    <col min="6913" max="6913" width="10.42578125" style="27" bestFit="1" customWidth="1"/>
    <col min="6914" max="6914" width="11.7109375" style="27" bestFit="1" customWidth="1"/>
    <col min="6915" max="6915" width="81.42578125" style="27" customWidth="1"/>
    <col min="6916" max="6916" width="17" style="27" bestFit="1" customWidth="1"/>
    <col min="6917" max="6917" width="17" style="27" customWidth="1"/>
    <col min="6918" max="6920" width="17" style="27" bestFit="1" customWidth="1"/>
    <col min="6921" max="6921" width="20.42578125" style="27" customWidth="1"/>
    <col min="6922" max="6922" width="20.7109375" style="27" customWidth="1"/>
    <col min="6923" max="7167" width="8.85546875" style="27"/>
    <col min="7168" max="7168" width="10.140625" style="27" customWidth="1"/>
    <col min="7169" max="7169" width="10.42578125" style="27" bestFit="1" customWidth="1"/>
    <col min="7170" max="7170" width="11.7109375" style="27" bestFit="1" customWidth="1"/>
    <col min="7171" max="7171" width="81.42578125" style="27" customWidth="1"/>
    <col min="7172" max="7172" width="17" style="27" bestFit="1" customWidth="1"/>
    <col min="7173" max="7173" width="17" style="27" customWidth="1"/>
    <col min="7174" max="7176" width="17" style="27" bestFit="1" customWidth="1"/>
    <col min="7177" max="7177" width="20.42578125" style="27" customWidth="1"/>
    <col min="7178" max="7178" width="20.7109375" style="27" customWidth="1"/>
    <col min="7179" max="7423" width="8.85546875" style="27"/>
    <col min="7424" max="7424" width="10.140625" style="27" customWidth="1"/>
    <col min="7425" max="7425" width="10.42578125" style="27" bestFit="1" customWidth="1"/>
    <col min="7426" max="7426" width="11.7109375" style="27" bestFit="1" customWidth="1"/>
    <col min="7427" max="7427" width="81.42578125" style="27" customWidth="1"/>
    <col min="7428" max="7428" width="17" style="27" bestFit="1" customWidth="1"/>
    <col min="7429" max="7429" width="17" style="27" customWidth="1"/>
    <col min="7430" max="7432" width="17" style="27" bestFit="1" customWidth="1"/>
    <col min="7433" max="7433" width="20.42578125" style="27" customWidth="1"/>
    <col min="7434" max="7434" width="20.7109375" style="27" customWidth="1"/>
    <col min="7435" max="7679" width="8.85546875" style="27"/>
    <col min="7680" max="7680" width="10.140625" style="27" customWidth="1"/>
    <col min="7681" max="7681" width="10.42578125" style="27" bestFit="1" customWidth="1"/>
    <col min="7682" max="7682" width="11.7109375" style="27" bestFit="1" customWidth="1"/>
    <col min="7683" max="7683" width="81.42578125" style="27" customWidth="1"/>
    <col min="7684" max="7684" width="17" style="27" bestFit="1" customWidth="1"/>
    <col min="7685" max="7685" width="17" style="27" customWidth="1"/>
    <col min="7686" max="7688" width="17" style="27" bestFit="1" customWidth="1"/>
    <col min="7689" max="7689" width="20.42578125" style="27" customWidth="1"/>
    <col min="7690" max="7690" width="20.7109375" style="27" customWidth="1"/>
    <col min="7691" max="7935" width="8.85546875" style="27"/>
    <col min="7936" max="7936" width="10.140625" style="27" customWidth="1"/>
    <col min="7937" max="7937" width="10.42578125" style="27" bestFit="1" customWidth="1"/>
    <col min="7938" max="7938" width="11.7109375" style="27" bestFit="1" customWidth="1"/>
    <col min="7939" max="7939" width="81.42578125" style="27" customWidth="1"/>
    <col min="7940" max="7940" width="17" style="27" bestFit="1" customWidth="1"/>
    <col min="7941" max="7941" width="17" style="27" customWidth="1"/>
    <col min="7942" max="7944" width="17" style="27" bestFit="1" customWidth="1"/>
    <col min="7945" max="7945" width="20.42578125" style="27" customWidth="1"/>
    <col min="7946" max="7946" width="20.7109375" style="27" customWidth="1"/>
    <col min="7947" max="8191" width="8.85546875" style="27"/>
    <col min="8192" max="8192" width="10.140625" style="27" customWidth="1"/>
    <col min="8193" max="8193" width="10.42578125" style="27" bestFit="1" customWidth="1"/>
    <col min="8194" max="8194" width="11.7109375" style="27" bestFit="1" customWidth="1"/>
    <col min="8195" max="8195" width="81.42578125" style="27" customWidth="1"/>
    <col min="8196" max="8196" width="17" style="27" bestFit="1" customWidth="1"/>
    <col min="8197" max="8197" width="17" style="27" customWidth="1"/>
    <col min="8198" max="8200" width="17" style="27" bestFit="1" customWidth="1"/>
    <col min="8201" max="8201" width="20.42578125" style="27" customWidth="1"/>
    <col min="8202" max="8202" width="20.7109375" style="27" customWidth="1"/>
    <col min="8203" max="8447" width="8.85546875" style="27"/>
    <col min="8448" max="8448" width="10.140625" style="27" customWidth="1"/>
    <col min="8449" max="8449" width="10.42578125" style="27" bestFit="1" customWidth="1"/>
    <col min="8450" max="8450" width="11.7109375" style="27" bestFit="1" customWidth="1"/>
    <col min="8451" max="8451" width="81.42578125" style="27" customWidth="1"/>
    <col min="8452" max="8452" width="17" style="27" bestFit="1" customWidth="1"/>
    <col min="8453" max="8453" width="17" style="27" customWidth="1"/>
    <col min="8454" max="8456" width="17" style="27" bestFit="1" customWidth="1"/>
    <col min="8457" max="8457" width="20.42578125" style="27" customWidth="1"/>
    <col min="8458" max="8458" width="20.7109375" style="27" customWidth="1"/>
    <col min="8459" max="8703" width="8.85546875" style="27"/>
    <col min="8704" max="8704" width="10.140625" style="27" customWidth="1"/>
    <col min="8705" max="8705" width="10.42578125" style="27" bestFit="1" customWidth="1"/>
    <col min="8706" max="8706" width="11.7109375" style="27" bestFit="1" customWidth="1"/>
    <col min="8707" max="8707" width="81.42578125" style="27" customWidth="1"/>
    <col min="8708" max="8708" width="17" style="27" bestFit="1" customWidth="1"/>
    <col min="8709" max="8709" width="17" style="27" customWidth="1"/>
    <col min="8710" max="8712" width="17" style="27" bestFit="1" customWidth="1"/>
    <col min="8713" max="8713" width="20.42578125" style="27" customWidth="1"/>
    <col min="8714" max="8714" width="20.7109375" style="27" customWidth="1"/>
    <col min="8715" max="8959" width="8.85546875" style="27"/>
    <col min="8960" max="8960" width="10.140625" style="27" customWidth="1"/>
    <col min="8961" max="8961" width="10.42578125" style="27" bestFit="1" customWidth="1"/>
    <col min="8962" max="8962" width="11.7109375" style="27" bestFit="1" customWidth="1"/>
    <col min="8963" max="8963" width="81.42578125" style="27" customWidth="1"/>
    <col min="8964" max="8964" width="17" style="27" bestFit="1" customWidth="1"/>
    <col min="8965" max="8965" width="17" style="27" customWidth="1"/>
    <col min="8966" max="8968" width="17" style="27" bestFit="1" customWidth="1"/>
    <col min="8969" max="8969" width="20.42578125" style="27" customWidth="1"/>
    <col min="8970" max="8970" width="20.7109375" style="27" customWidth="1"/>
    <col min="8971" max="9215" width="8.85546875" style="27"/>
    <col min="9216" max="9216" width="10.140625" style="27" customWidth="1"/>
    <col min="9217" max="9217" width="10.42578125" style="27" bestFit="1" customWidth="1"/>
    <col min="9218" max="9218" width="11.7109375" style="27" bestFit="1" customWidth="1"/>
    <col min="9219" max="9219" width="81.42578125" style="27" customWidth="1"/>
    <col min="9220" max="9220" width="17" style="27" bestFit="1" customWidth="1"/>
    <col min="9221" max="9221" width="17" style="27" customWidth="1"/>
    <col min="9222" max="9224" width="17" style="27" bestFit="1" customWidth="1"/>
    <col min="9225" max="9225" width="20.42578125" style="27" customWidth="1"/>
    <col min="9226" max="9226" width="20.7109375" style="27" customWidth="1"/>
    <col min="9227" max="9471" width="8.85546875" style="27"/>
    <col min="9472" max="9472" width="10.140625" style="27" customWidth="1"/>
    <col min="9473" max="9473" width="10.42578125" style="27" bestFit="1" customWidth="1"/>
    <col min="9474" max="9474" width="11.7109375" style="27" bestFit="1" customWidth="1"/>
    <col min="9475" max="9475" width="81.42578125" style="27" customWidth="1"/>
    <col min="9476" max="9476" width="17" style="27" bestFit="1" customWidth="1"/>
    <col min="9477" max="9477" width="17" style="27" customWidth="1"/>
    <col min="9478" max="9480" width="17" style="27" bestFit="1" customWidth="1"/>
    <col min="9481" max="9481" width="20.42578125" style="27" customWidth="1"/>
    <col min="9482" max="9482" width="20.7109375" style="27" customWidth="1"/>
    <col min="9483" max="9727" width="8.85546875" style="27"/>
    <col min="9728" max="9728" width="10.140625" style="27" customWidth="1"/>
    <col min="9729" max="9729" width="10.42578125" style="27" bestFit="1" customWidth="1"/>
    <col min="9730" max="9730" width="11.7109375" style="27" bestFit="1" customWidth="1"/>
    <col min="9731" max="9731" width="81.42578125" style="27" customWidth="1"/>
    <col min="9732" max="9732" width="17" style="27" bestFit="1" customWidth="1"/>
    <col min="9733" max="9733" width="17" style="27" customWidth="1"/>
    <col min="9734" max="9736" width="17" style="27" bestFit="1" customWidth="1"/>
    <col min="9737" max="9737" width="20.42578125" style="27" customWidth="1"/>
    <col min="9738" max="9738" width="20.7109375" style="27" customWidth="1"/>
    <col min="9739" max="9983" width="8.85546875" style="27"/>
    <col min="9984" max="9984" width="10.140625" style="27" customWidth="1"/>
    <col min="9985" max="9985" width="10.42578125" style="27" bestFit="1" customWidth="1"/>
    <col min="9986" max="9986" width="11.7109375" style="27" bestFit="1" customWidth="1"/>
    <col min="9987" max="9987" width="81.42578125" style="27" customWidth="1"/>
    <col min="9988" max="9988" width="17" style="27" bestFit="1" customWidth="1"/>
    <col min="9989" max="9989" width="17" style="27" customWidth="1"/>
    <col min="9990" max="9992" width="17" style="27" bestFit="1" customWidth="1"/>
    <col min="9993" max="9993" width="20.42578125" style="27" customWidth="1"/>
    <col min="9994" max="9994" width="20.7109375" style="27" customWidth="1"/>
    <col min="9995" max="10239" width="8.85546875" style="27"/>
    <col min="10240" max="10240" width="10.140625" style="27" customWidth="1"/>
    <col min="10241" max="10241" width="10.42578125" style="27" bestFit="1" customWidth="1"/>
    <col min="10242" max="10242" width="11.7109375" style="27" bestFit="1" customWidth="1"/>
    <col min="10243" max="10243" width="81.42578125" style="27" customWidth="1"/>
    <col min="10244" max="10244" width="17" style="27" bestFit="1" customWidth="1"/>
    <col min="10245" max="10245" width="17" style="27" customWidth="1"/>
    <col min="10246" max="10248" width="17" style="27" bestFit="1" customWidth="1"/>
    <col min="10249" max="10249" width="20.42578125" style="27" customWidth="1"/>
    <col min="10250" max="10250" width="20.7109375" style="27" customWidth="1"/>
    <col min="10251" max="10495" width="8.85546875" style="27"/>
    <col min="10496" max="10496" width="10.140625" style="27" customWidth="1"/>
    <col min="10497" max="10497" width="10.42578125" style="27" bestFit="1" customWidth="1"/>
    <col min="10498" max="10498" width="11.7109375" style="27" bestFit="1" customWidth="1"/>
    <col min="10499" max="10499" width="81.42578125" style="27" customWidth="1"/>
    <col min="10500" max="10500" width="17" style="27" bestFit="1" customWidth="1"/>
    <col min="10501" max="10501" width="17" style="27" customWidth="1"/>
    <col min="10502" max="10504" width="17" style="27" bestFit="1" customWidth="1"/>
    <col min="10505" max="10505" width="20.42578125" style="27" customWidth="1"/>
    <col min="10506" max="10506" width="20.7109375" style="27" customWidth="1"/>
    <col min="10507" max="10751" width="8.85546875" style="27"/>
    <col min="10752" max="10752" width="10.140625" style="27" customWidth="1"/>
    <col min="10753" max="10753" width="10.42578125" style="27" bestFit="1" customWidth="1"/>
    <col min="10754" max="10754" width="11.7109375" style="27" bestFit="1" customWidth="1"/>
    <col min="10755" max="10755" width="81.42578125" style="27" customWidth="1"/>
    <col min="10756" max="10756" width="17" style="27" bestFit="1" customWidth="1"/>
    <col min="10757" max="10757" width="17" style="27" customWidth="1"/>
    <col min="10758" max="10760" width="17" style="27" bestFit="1" customWidth="1"/>
    <col min="10761" max="10761" width="20.42578125" style="27" customWidth="1"/>
    <col min="10762" max="10762" width="20.7109375" style="27" customWidth="1"/>
    <col min="10763" max="11007" width="8.85546875" style="27"/>
    <col min="11008" max="11008" width="10.140625" style="27" customWidth="1"/>
    <col min="11009" max="11009" width="10.42578125" style="27" bestFit="1" customWidth="1"/>
    <col min="11010" max="11010" width="11.7109375" style="27" bestFit="1" customWidth="1"/>
    <col min="11011" max="11011" width="81.42578125" style="27" customWidth="1"/>
    <col min="11012" max="11012" width="17" style="27" bestFit="1" customWidth="1"/>
    <col min="11013" max="11013" width="17" style="27" customWidth="1"/>
    <col min="11014" max="11016" width="17" style="27" bestFit="1" customWidth="1"/>
    <col min="11017" max="11017" width="20.42578125" style="27" customWidth="1"/>
    <col min="11018" max="11018" width="20.7109375" style="27" customWidth="1"/>
    <col min="11019" max="11263" width="8.85546875" style="27"/>
    <col min="11264" max="11264" width="10.140625" style="27" customWidth="1"/>
    <col min="11265" max="11265" width="10.42578125" style="27" bestFit="1" customWidth="1"/>
    <col min="11266" max="11266" width="11.7109375" style="27" bestFit="1" customWidth="1"/>
    <col min="11267" max="11267" width="81.42578125" style="27" customWidth="1"/>
    <col min="11268" max="11268" width="17" style="27" bestFit="1" customWidth="1"/>
    <col min="11269" max="11269" width="17" style="27" customWidth="1"/>
    <col min="11270" max="11272" width="17" style="27" bestFit="1" customWidth="1"/>
    <col min="11273" max="11273" width="20.42578125" style="27" customWidth="1"/>
    <col min="11274" max="11274" width="20.7109375" style="27" customWidth="1"/>
    <col min="11275" max="11519" width="8.85546875" style="27"/>
    <col min="11520" max="11520" width="10.140625" style="27" customWidth="1"/>
    <col min="11521" max="11521" width="10.42578125" style="27" bestFit="1" customWidth="1"/>
    <col min="11522" max="11522" width="11.7109375" style="27" bestFit="1" customWidth="1"/>
    <col min="11523" max="11523" width="81.42578125" style="27" customWidth="1"/>
    <col min="11524" max="11524" width="17" style="27" bestFit="1" customWidth="1"/>
    <col min="11525" max="11525" width="17" style="27" customWidth="1"/>
    <col min="11526" max="11528" width="17" style="27" bestFit="1" customWidth="1"/>
    <col min="11529" max="11529" width="20.42578125" style="27" customWidth="1"/>
    <col min="11530" max="11530" width="20.7109375" style="27" customWidth="1"/>
    <col min="11531" max="11775" width="8.85546875" style="27"/>
    <col min="11776" max="11776" width="10.140625" style="27" customWidth="1"/>
    <col min="11777" max="11777" width="10.42578125" style="27" bestFit="1" customWidth="1"/>
    <col min="11778" max="11778" width="11.7109375" style="27" bestFit="1" customWidth="1"/>
    <col min="11779" max="11779" width="81.42578125" style="27" customWidth="1"/>
    <col min="11780" max="11780" width="17" style="27" bestFit="1" customWidth="1"/>
    <col min="11781" max="11781" width="17" style="27" customWidth="1"/>
    <col min="11782" max="11784" width="17" style="27" bestFit="1" customWidth="1"/>
    <col min="11785" max="11785" width="20.42578125" style="27" customWidth="1"/>
    <col min="11786" max="11786" width="20.7109375" style="27" customWidth="1"/>
    <col min="11787" max="12031" width="8.85546875" style="27"/>
    <col min="12032" max="12032" width="10.140625" style="27" customWidth="1"/>
    <col min="12033" max="12033" width="10.42578125" style="27" bestFit="1" customWidth="1"/>
    <col min="12034" max="12034" width="11.7109375" style="27" bestFit="1" customWidth="1"/>
    <col min="12035" max="12035" width="81.42578125" style="27" customWidth="1"/>
    <col min="12036" max="12036" width="17" style="27" bestFit="1" customWidth="1"/>
    <col min="12037" max="12037" width="17" style="27" customWidth="1"/>
    <col min="12038" max="12040" width="17" style="27" bestFit="1" customWidth="1"/>
    <col min="12041" max="12041" width="20.42578125" style="27" customWidth="1"/>
    <col min="12042" max="12042" width="20.7109375" style="27" customWidth="1"/>
    <col min="12043" max="12287" width="8.85546875" style="27"/>
    <col min="12288" max="12288" width="10.140625" style="27" customWidth="1"/>
    <col min="12289" max="12289" width="10.42578125" style="27" bestFit="1" customWidth="1"/>
    <col min="12290" max="12290" width="11.7109375" style="27" bestFit="1" customWidth="1"/>
    <col min="12291" max="12291" width="81.42578125" style="27" customWidth="1"/>
    <col min="12292" max="12292" width="17" style="27" bestFit="1" customWidth="1"/>
    <col min="12293" max="12293" width="17" style="27" customWidth="1"/>
    <col min="12294" max="12296" width="17" style="27" bestFit="1" customWidth="1"/>
    <col min="12297" max="12297" width="20.42578125" style="27" customWidth="1"/>
    <col min="12298" max="12298" width="20.7109375" style="27" customWidth="1"/>
    <col min="12299" max="12543" width="8.85546875" style="27"/>
    <col min="12544" max="12544" width="10.140625" style="27" customWidth="1"/>
    <col min="12545" max="12545" width="10.42578125" style="27" bestFit="1" customWidth="1"/>
    <col min="12546" max="12546" width="11.7109375" style="27" bestFit="1" customWidth="1"/>
    <col min="12547" max="12547" width="81.42578125" style="27" customWidth="1"/>
    <col min="12548" max="12548" width="17" style="27" bestFit="1" customWidth="1"/>
    <col min="12549" max="12549" width="17" style="27" customWidth="1"/>
    <col min="12550" max="12552" width="17" style="27" bestFit="1" customWidth="1"/>
    <col min="12553" max="12553" width="20.42578125" style="27" customWidth="1"/>
    <col min="12554" max="12554" width="20.7109375" style="27" customWidth="1"/>
    <col min="12555" max="12799" width="8.85546875" style="27"/>
    <col min="12800" max="12800" width="10.140625" style="27" customWidth="1"/>
    <col min="12801" max="12801" width="10.42578125" style="27" bestFit="1" customWidth="1"/>
    <col min="12802" max="12802" width="11.7109375" style="27" bestFit="1" customWidth="1"/>
    <col min="12803" max="12803" width="81.42578125" style="27" customWidth="1"/>
    <col min="12804" max="12804" width="17" style="27" bestFit="1" customWidth="1"/>
    <col min="12805" max="12805" width="17" style="27" customWidth="1"/>
    <col min="12806" max="12808" width="17" style="27" bestFit="1" customWidth="1"/>
    <col min="12809" max="12809" width="20.42578125" style="27" customWidth="1"/>
    <col min="12810" max="12810" width="20.7109375" style="27" customWidth="1"/>
    <col min="12811" max="13055" width="8.85546875" style="27"/>
    <col min="13056" max="13056" width="10.140625" style="27" customWidth="1"/>
    <col min="13057" max="13057" width="10.42578125" style="27" bestFit="1" customWidth="1"/>
    <col min="13058" max="13058" width="11.7109375" style="27" bestFit="1" customWidth="1"/>
    <col min="13059" max="13059" width="81.42578125" style="27" customWidth="1"/>
    <col min="13060" max="13060" width="17" style="27" bestFit="1" customWidth="1"/>
    <col min="13061" max="13061" width="17" style="27" customWidth="1"/>
    <col min="13062" max="13064" width="17" style="27" bestFit="1" customWidth="1"/>
    <col min="13065" max="13065" width="20.42578125" style="27" customWidth="1"/>
    <col min="13066" max="13066" width="20.7109375" style="27" customWidth="1"/>
    <col min="13067" max="13311" width="8.85546875" style="27"/>
    <col min="13312" max="13312" width="10.140625" style="27" customWidth="1"/>
    <col min="13313" max="13313" width="10.42578125" style="27" bestFit="1" customWidth="1"/>
    <col min="13314" max="13314" width="11.7109375" style="27" bestFit="1" customWidth="1"/>
    <col min="13315" max="13315" width="81.42578125" style="27" customWidth="1"/>
    <col min="13316" max="13316" width="17" style="27" bestFit="1" customWidth="1"/>
    <col min="13317" max="13317" width="17" style="27" customWidth="1"/>
    <col min="13318" max="13320" width="17" style="27" bestFit="1" customWidth="1"/>
    <col min="13321" max="13321" width="20.42578125" style="27" customWidth="1"/>
    <col min="13322" max="13322" width="20.7109375" style="27" customWidth="1"/>
    <col min="13323" max="13567" width="8.85546875" style="27"/>
    <col min="13568" max="13568" width="10.140625" style="27" customWidth="1"/>
    <col min="13569" max="13569" width="10.42578125" style="27" bestFit="1" customWidth="1"/>
    <col min="13570" max="13570" width="11.7109375" style="27" bestFit="1" customWidth="1"/>
    <col min="13571" max="13571" width="81.42578125" style="27" customWidth="1"/>
    <col min="13572" max="13572" width="17" style="27" bestFit="1" customWidth="1"/>
    <col min="13573" max="13573" width="17" style="27" customWidth="1"/>
    <col min="13574" max="13576" width="17" style="27" bestFit="1" customWidth="1"/>
    <col min="13577" max="13577" width="20.42578125" style="27" customWidth="1"/>
    <col min="13578" max="13578" width="20.7109375" style="27" customWidth="1"/>
    <col min="13579" max="13823" width="8.85546875" style="27"/>
    <col min="13824" max="13824" width="10.140625" style="27" customWidth="1"/>
    <col min="13825" max="13825" width="10.42578125" style="27" bestFit="1" customWidth="1"/>
    <col min="13826" max="13826" width="11.7109375" style="27" bestFit="1" customWidth="1"/>
    <col min="13827" max="13827" width="81.42578125" style="27" customWidth="1"/>
    <col min="13828" max="13828" width="17" style="27" bestFit="1" customWidth="1"/>
    <col min="13829" max="13829" width="17" style="27" customWidth="1"/>
    <col min="13830" max="13832" width="17" style="27" bestFit="1" customWidth="1"/>
    <col min="13833" max="13833" width="20.42578125" style="27" customWidth="1"/>
    <col min="13834" max="13834" width="20.7109375" style="27" customWidth="1"/>
    <col min="13835" max="14079" width="8.85546875" style="27"/>
    <col min="14080" max="14080" width="10.140625" style="27" customWidth="1"/>
    <col min="14081" max="14081" width="10.42578125" style="27" bestFit="1" customWidth="1"/>
    <col min="14082" max="14082" width="11.7109375" style="27" bestFit="1" customWidth="1"/>
    <col min="14083" max="14083" width="81.42578125" style="27" customWidth="1"/>
    <col min="14084" max="14084" width="17" style="27" bestFit="1" customWidth="1"/>
    <col min="14085" max="14085" width="17" style="27" customWidth="1"/>
    <col min="14086" max="14088" width="17" style="27" bestFit="1" customWidth="1"/>
    <col min="14089" max="14089" width="20.42578125" style="27" customWidth="1"/>
    <col min="14090" max="14090" width="20.7109375" style="27" customWidth="1"/>
    <col min="14091" max="14335" width="8.85546875" style="27"/>
    <col min="14336" max="14336" width="10.140625" style="27" customWidth="1"/>
    <col min="14337" max="14337" width="10.42578125" style="27" bestFit="1" customWidth="1"/>
    <col min="14338" max="14338" width="11.7109375" style="27" bestFit="1" customWidth="1"/>
    <col min="14339" max="14339" width="81.42578125" style="27" customWidth="1"/>
    <col min="14340" max="14340" width="17" style="27" bestFit="1" customWidth="1"/>
    <col min="14341" max="14341" width="17" style="27" customWidth="1"/>
    <col min="14342" max="14344" width="17" style="27" bestFit="1" customWidth="1"/>
    <col min="14345" max="14345" width="20.42578125" style="27" customWidth="1"/>
    <col min="14346" max="14346" width="20.7109375" style="27" customWidth="1"/>
    <col min="14347" max="14591" width="8.85546875" style="27"/>
    <col min="14592" max="14592" width="10.140625" style="27" customWidth="1"/>
    <col min="14593" max="14593" width="10.42578125" style="27" bestFit="1" customWidth="1"/>
    <col min="14594" max="14594" width="11.7109375" style="27" bestFit="1" customWidth="1"/>
    <col min="14595" max="14595" width="81.42578125" style="27" customWidth="1"/>
    <col min="14596" max="14596" width="17" style="27" bestFit="1" customWidth="1"/>
    <col min="14597" max="14597" width="17" style="27" customWidth="1"/>
    <col min="14598" max="14600" width="17" style="27" bestFit="1" customWidth="1"/>
    <col min="14601" max="14601" width="20.42578125" style="27" customWidth="1"/>
    <col min="14602" max="14602" width="20.7109375" style="27" customWidth="1"/>
    <col min="14603" max="14847" width="8.85546875" style="27"/>
    <col min="14848" max="14848" width="10.140625" style="27" customWidth="1"/>
    <col min="14849" max="14849" width="10.42578125" style="27" bestFit="1" customWidth="1"/>
    <col min="14850" max="14850" width="11.7109375" style="27" bestFit="1" customWidth="1"/>
    <col min="14851" max="14851" width="81.42578125" style="27" customWidth="1"/>
    <col min="14852" max="14852" width="17" style="27" bestFit="1" customWidth="1"/>
    <col min="14853" max="14853" width="17" style="27" customWidth="1"/>
    <col min="14854" max="14856" width="17" style="27" bestFit="1" customWidth="1"/>
    <col min="14857" max="14857" width="20.42578125" style="27" customWidth="1"/>
    <col min="14858" max="14858" width="20.7109375" style="27" customWidth="1"/>
    <col min="14859" max="15103" width="8.85546875" style="27"/>
    <col min="15104" max="15104" width="10.140625" style="27" customWidth="1"/>
    <col min="15105" max="15105" width="10.42578125" style="27" bestFit="1" customWidth="1"/>
    <col min="15106" max="15106" width="11.7109375" style="27" bestFit="1" customWidth="1"/>
    <col min="15107" max="15107" width="81.42578125" style="27" customWidth="1"/>
    <col min="15108" max="15108" width="17" style="27" bestFit="1" customWidth="1"/>
    <col min="15109" max="15109" width="17" style="27" customWidth="1"/>
    <col min="15110" max="15112" width="17" style="27" bestFit="1" customWidth="1"/>
    <col min="15113" max="15113" width="20.42578125" style="27" customWidth="1"/>
    <col min="15114" max="15114" width="20.7109375" style="27" customWidth="1"/>
    <col min="15115" max="15359" width="8.85546875" style="27"/>
    <col min="15360" max="15360" width="10.140625" style="27" customWidth="1"/>
    <col min="15361" max="15361" width="10.42578125" style="27" bestFit="1" customWidth="1"/>
    <col min="15362" max="15362" width="11.7109375" style="27" bestFit="1" customWidth="1"/>
    <col min="15363" max="15363" width="81.42578125" style="27" customWidth="1"/>
    <col min="15364" max="15364" width="17" style="27" bestFit="1" customWidth="1"/>
    <col min="15365" max="15365" width="17" style="27" customWidth="1"/>
    <col min="15366" max="15368" width="17" style="27" bestFit="1" customWidth="1"/>
    <col min="15369" max="15369" width="20.42578125" style="27" customWidth="1"/>
    <col min="15370" max="15370" width="20.7109375" style="27" customWidth="1"/>
    <col min="15371" max="15615" width="8.85546875" style="27"/>
    <col min="15616" max="15616" width="10.140625" style="27" customWidth="1"/>
    <col min="15617" max="15617" width="10.42578125" style="27" bestFit="1" customWidth="1"/>
    <col min="15618" max="15618" width="11.7109375" style="27" bestFit="1" customWidth="1"/>
    <col min="15619" max="15619" width="81.42578125" style="27" customWidth="1"/>
    <col min="15620" max="15620" width="17" style="27" bestFit="1" customWidth="1"/>
    <col min="15621" max="15621" width="17" style="27" customWidth="1"/>
    <col min="15622" max="15624" width="17" style="27" bestFit="1" customWidth="1"/>
    <col min="15625" max="15625" width="20.42578125" style="27" customWidth="1"/>
    <col min="15626" max="15626" width="20.7109375" style="27" customWidth="1"/>
    <col min="15627" max="15871" width="8.85546875" style="27"/>
    <col min="15872" max="15872" width="10.140625" style="27" customWidth="1"/>
    <col min="15873" max="15873" width="10.42578125" style="27" bestFit="1" customWidth="1"/>
    <col min="15874" max="15874" width="11.7109375" style="27" bestFit="1" customWidth="1"/>
    <col min="15875" max="15875" width="81.42578125" style="27" customWidth="1"/>
    <col min="15876" max="15876" width="17" style="27" bestFit="1" customWidth="1"/>
    <col min="15877" max="15877" width="17" style="27" customWidth="1"/>
    <col min="15878" max="15880" width="17" style="27" bestFit="1" customWidth="1"/>
    <col min="15881" max="15881" width="20.42578125" style="27" customWidth="1"/>
    <col min="15882" max="15882" width="20.7109375" style="27" customWidth="1"/>
    <col min="15883" max="16127" width="8.85546875" style="27"/>
    <col min="16128" max="16128" width="10.140625" style="27" customWidth="1"/>
    <col min="16129" max="16129" width="10.42578125" style="27" bestFit="1" customWidth="1"/>
    <col min="16130" max="16130" width="11.7109375" style="27" bestFit="1" customWidth="1"/>
    <col min="16131" max="16131" width="81.42578125" style="27" customWidth="1"/>
    <col min="16132" max="16132" width="17" style="27" bestFit="1" customWidth="1"/>
    <col min="16133" max="16133" width="17" style="27" customWidth="1"/>
    <col min="16134" max="16136" width="17" style="27" bestFit="1" customWidth="1"/>
    <col min="16137" max="16137" width="20.42578125" style="27" customWidth="1"/>
    <col min="16138" max="16138" width="20.7109375" style="27" customWidth="1"/>
    <col min="16139" max="16384" width="8.85546875" style="27"/>
  </cols>
  <sheetData>
    <row r="1" spans="1:9" x14ac:dyDescent="0.2">
      <c r="C1" s="26"/>
      <c r="E1" s="354" t="s">
        <v>618</v>
      </c>
      <c r="F1" s="355"/>
    </row>
    <row r="2" spans="1:9" s="22" customFormat="1" x14ac:dyDescent="0.2">
      <c r="E2" s="75" t="str">
        <f>identificatie!$A$6</f>
        <v>naam</v>
      </c>
      <c r="F2" s="257" t="str">
        <f>identificatie!$B$6</f>
        <v>Stichting Logos</v>
      </c>
      <c r="G2" s="258"/>
      <c r="H2" s="259"/>
      <c r="I2" s="260"/>
    </row>
    <row r="3" spans="1:9" s="22" customFormat="1" x14ac:dyDescent="0.2">
      <c r="E3" s="75" t="str">
        <f>identificatie!$A$8</f>
        <v>jaar</v>
      </c>
      <c r="F3" s="261">
        <f>identificatie!$B$8</f>
        <v>2017</v>
      </c>
      <c r="G3" s="258"/>
      <c r="H3" s="259"/>
      <c r="I3" s="260"/>
    </row>
    <row r="4" spans="1:9" s="25" customFormat="1" x14ac:dyDescent="0.2">
      <c r="E4" s="75" t="str">
        <f>identificatie!$A$10</f>
        <v>type</v>
      </c>
      <c r="F4" s="257" t="str">
        <f>identificatie!$B$10</f>
        <v>aanvraag</v>
      </c>
      <c r="G4" s="258"/>
      <c r="H4" s="262"/>
      <c r="I4" s="263"/>
    </row>
    <row r="5" spans="1:9" s="25" customFormat="1" x14ac:dyDescent="0.2">
      <c r="E5" s="75" t="str">
        <f>identificatie!$A$12</f>
        <v>dossiernummer</v>
      </c>
      <c r="F5" s="261">
        <f>identificatie!$B$12</f>
        <v>0</v>
      </c>
      <c r="G5" s="258"/>
      <c r="H5" s="262"/>
      <c r="I5" s="263"/>
    </row>
    <row r="6" spans="1:9" x14ac:dyDescent="0.2">
      <c r="E6" s="54" t="s">
        <v>984</v>
      </c>
    </row>
    <row r="7" spans="1:9" ht="51" x14ac:dyDescent="0.2">
      <c r="A7" s="354"/>
      <c r="B7" s="354"/>
      <c r="C7" s="131"/>
      <c r="D7" s="132"/>
      <c r="E7" s="133" t="s">
        <v>619</v>
      </c>
      <c r="F7" s="264" t="s">
        <v>985</v>
      </c>
      <c r="G7" s="265" t="s">
        <v>986</v>
      </c>
      <c r="H7" s="266" t="s">
        <v>987</v>
      </c>
      <c r="I7" s="267" t="s">
        <v>988</v>
      </c>
    </row>
    <row r="8" spans="1:9" s="28" customFormat="1" x14ac:dyDescent="0.2">
      <c r="A8" s="134">
        <v>60</v>
      </c>
      <c r="B8" s="359" t="s">
        <v>620</v>
      </c>
      <c r="C8" s="360"/>
      <c r="D8" s="360"/>
      <c r="E8" s="361"/>
      <c r="F8" s="268">
        <f>SUM(F9:F17)</f>
        <v>17519</v>
      </c>
      <c r="G8" s="268">
        <f>SUM(G9:G17)</f>
        <v>0</v>
      </c>
      <c r="H8" s="269">
        <f>IF(F8&lt;&gt;"",(IF((G8&lt;&gt;"")*AND(F8&lt;&gt;""),SUM(G8,-F8),"")),"")</f>
        <v>-17519</v>
      </c>
      <c r="I8" s="268">
        <f>SUM(I9:I17)</f>
        <v>0</v>
      </c>
    </row>
    <row r="9" spans="1:9" x14ac:dyDescent="0.2">
      <c r="A9" s="135"/>
      <c r="B9" s="156">
        <v>600</v>
      </c>
      <c r="C9" s="362" t="s">
        <v>621</v>
      </c>
      <c r="D9" s="363"/>
      <c r="E9" s="364"/>
      <c r="F9" s="270">
        <v>10050</v>
      </c>
      <c r="G9" s="270"/>
      <c r="H9" s="270" t="str">
        <f t="shared" ref="H9:H64" si="0">IF(F9&lt;&gt;"",(IF((G9&lt;&gt;"")*AND(F9&lt;&gt;""),SUM(G9,-F9),"")),"")</f>
        <v/>
      </c>
      <c r="I9" s="271"/>
    </row>
    <row r="10" spans="1:9" x14ac:dyDescent="0.2">
      <c r="A10" s="135"/>
      <c r="B10" s="136">
        <v>601</v>
      </c>
      <c r="C10" s="362" t="s">
        <v>622</v>
      </c>
      <c r="D10" s="363"/>
      <c r="E10" s="364"/>
      <c r="F10" s="270">
        <v>2500</v>
      </c>
      <c r="G10" s="270"/>
      <c r="H10" s="270" t="str">
        <f t="shared" si="0"/>
        <v/>
      </c>
      <c r="I10" s="271"/>
    </row>
    <row r="11" spans="1:9" x14ac:dyDescent="0.2">
      <c r="A11" s="135"/>
      <c r="B11" s="136">
        <v>602</v>
      </c>
      <c r="C11" s="362" t="s">
        <v>623</v>
      </c>
      <c r="D11" s="363"/>
      <c r="E11" s="364"/>
      <c r="F11" s="270">
        <v>2469</v>
      </c>
      <c r="G11" s="270"/>
      <c r="H11" s="270" t="str">
        <f t="shared" si="0"/>
        <v/>
      </c>
      <c r="I11" s="271"/>
    </row>
    <row r="12" spans="1:9" x14ac:dyDescent="0.2">
      <c r="A12" s="135"/>
      <c r="B12" s="136">
        <v>603</v>
      </c>
      <c r="C12" s="362" t="s">
        <v>624</v>
      </c>
      <c r="D12" s="363"/>
      <c r="E12" s="364"/>
      <c r="F12" s="270"/>
      <c r="G12" s="270"/>
      <c r="H12" s="270" t="str">
        <f t="shared" si="0"/>
        <v/>
      </c>
      <c r="I12" s="271"/>
    </row>
    <row r="13" spans="1:9" x14ac:dyDescent="0.2">
      <c r="A13" s="135"/>
      <c r="B13" s="136">
        <v>604</v>
      </c>
      <c r="C13" s="362" t="s">
        <v>625</v>
      </c>
      <c r="D13" s="363"/>
      <c r="E13" s="364"/>
      <c r="F13" s="270">
        <v>2500</v>
      </c>
      <c r="G13" s="270"/>
      <c r="H13" s="270" t="str">
        <f t="shared" si="0"/>
        <v/>
      </c>
      <c r="I13" s="271"/>
    </row>
    <row r="14" spans="1:9" x14ac:dyDescent="0.2">
      <c r="A14" s="135"/>
      <c r="B14" s="136">
        <v>605</v>
      </c>
      <c r="C14" s="362" t="s">
        <v>626</v>
      </c>
      <c r="D14" s="363"/>
      <c r="E14" s="364"/>
      <c r="F14" s="270"/>
      <c r="G14" s="270"/>
      <c r="H14" s="270" t="str">
        <f t="shared" si="0"/>
        <v/>
      </c>
      <c r="I14" s="271"/>
    </row>
    <row r="15" spans="1:9" s="30" customFormat="1" x14ac:dyDescent="0.2">
      <c r="A15" s="137"/>
      <c r="B15" s="138">
        <v>608</v>
      </c>
      <c r="C15" s="369" t="s">
        <v>627</v>
      </c>
      <c r="D15" s="370"/>
      <c r="E15" s="371"/>
      <c r="F15" s="272"/>
      <c r="G15" s="272"/>
      <c r="H15" s="270" t="str">
        <f t="shared" si="0"/>
        <v/>
      </c>
      <c r="I15" s="273"/>
    </row>
    <row r="16" spans="1:9" x14ac:dyDescent="0.2">
      <c r="A16" s="135"/>
      <c r="B16" s="139">
        <v>609</v>
      </c>
      <c r="C16" s="362" t="s">
        <v>628</v>
      </c>
      <c r="D16" s="363"/>
      <c r="E16" s="364"/>
      <c r="F16" s="270"/>
      <c r="G16" s="270"/>
      <c r="H16" s="270" t="str">
        <f t="shared" si="0"/>
        <v/>
      </c>
      <c r="I16" s="271"/>
    </row>
    <row r="17" spans="1:9" x14ac:dyDescent="0.2">
      <c r="A17" s="135"/>
      <c r="B17" s="139"/>
      <c r="C17" s="372" t="s">
        <v>629</v>
      </c>
      <c r="D17" s="373"/>
      <c r="E17" s="374"/>
      <c r="F17" s="270"/>
      <c r="G17" s="270"/>
      <c r="H17" s="270" t="str">
        <f t="shared" si="0"/>
        <v/>
      </c>
      <c r="I17" s="271"/>
    </row>
    <row r="18" spans="1:9" s="28" customFormat="1" x14ac:dyDescent="0.2">
      <c r="A18" s="140">
        <v>61</v>
      </c>
      <c r="B18" s="375" t="s">
        <v>630</v>
      </c>
      <c r="C18" s="376"/>
      <c r="D18" s="376"/>
      <c r="E18" s="377"/>
      <c r="F18" s="268">
        <f>SUM(F19,F23,F24,F35,F50,F55,F60,F67:F68)</f>
        <v>151929</v>
      </c>
      <c r="G18" s="268">
        <f>SUM(G19,G23,G24,G35,G50,G55,G60,G67:G68)</f>
        <v>0</v>
      </c>
      <c r="H18" s="269">
        <f t="shared" si="0"/>
        <v>-151929</v>
      </c>
      <c r="I18" s="268">
        <f>SUM(I19,I23,I24,I35,I50,I55,I60,I67:I68)</f>
        <v>0</v>
      </c>
    </row>
    <row r="19" spans="1:9" s="28" customFormat="1" x14ac:dyDescent="0.2">
      <c r="A19" s="167"/>
      <c r="B19" s="140"/>
      <c r="C19" s="365" t="s">
        <v>631</v>
      </c>
      <c r="D19" s="366"/>
      <c r="E19" s="367"/>
      <c r="F19" s="271">
        <f>SUM(F20:F22)</f>
        <v>0</v>
      </c>
      <c r="G19" s="271">
        <f>SUM(G20:G22)</f>
        <v>0</v>
      </c>
      <c r="H19" s="271">
        <f t="shared" si="0"/>
        <v>0</v>
      </c>
      <c r="I19" s="271">
        <f>SUM(I20:I22)</f>
        <v>0</v>
      </c>
    </row>
    <row r="20" spans="1:9" s="31" customFormat="1" x14ac:dyDescent="0.2">
      <c r="A20" s="147"/>
      <c r="B20" s="141"/>
      <c r="C20" s="168"/>
      <c r="D20" s="366" t="s">
        <v>632</v>
      </c>
      <c r="E20" s="367"/>
      <c r="F20" s="270">
        <v>0</v>
      </c>
      <c r="G20" s="270"/>
      <c r="H20" s="270" t="str">
        <f t="shared" si="0"/>
        <v/>
      </c>
      <c r="I20" s="271"/>
    </row>
    <row r="21" spans="1:9" s="31" customFormat="1" x14ac:dyDescent="0.2">
      <c r="A21" s="147"/>
      <c r="B21" s="141"/>
      <c r="C21" s="169"/>
      <c r="D21" s="366" t="s">
        <v>633</v>
      </c>
      <c r="E21" s="367"/>
      <c r="F21" s="270">
        <v>0</v>
      </c>
      <c r="G21" s="270"/>
      <c r="H21" s="270" t="str">
        <f t="shared" si="0"/>
        <v/>
      </c>
      <c r="I21" s="271"/>
    </row>
    <row r="22" spans="1:9" s="31" customFormat="1" x14ac:dyDescent="0.2">
      <c r="A22" s="147"/>
      <c r="B22" s="141"/>
      <c r="C22" s="165"/>
      <c r="D22" s="366" t="s">
        <v>634</v>
      </c>
      <c r="E22" s="367"/>
      <c r="F22" s="270">
        <v>0</v>
      </c>
      <c r="G22" s="270"/>
      <c r="H22" s="270" t="str">
        <f t="shared" si="0"/>
        <v/>
      </c>
      <c r="I22" s="271"/>
    </row>
    <row r="23" spans="1:9" s="31" customFormat="1" x14ac:dyDescent="0.2">
      <c r="A23" s="147"/>
      <c r="B23" s="142"/>
      <c r="C23" s="368" t="s">
        <v>635</v>
      </c>
      <c r="D23" s="366"/>
      <c r="E23" s="367"/>
      <c r="F23" s="270">
        <v>17320</v>
      </c>
      <c r="G23" s="270"/>
      <c r="H23" s="270" t="str">
        <f t="shared" si="0"/>
        <v/>
      </c>
      <c r="I23" s="271"/>
    </row>
    <row r="24" spans="1:9" s="31" customFormat="1" x14ac:dyDescent="0.2">
      <c r="A24" s="147"/>
      <c r="B24" s="141"/>
      <c r="C24" s="365" t="s">
        <v>636</v>
      </c>
      <c r="D24" s="366"/>
      <c r="E24" s="367"/>
      <c r="F24" s="271">
        <f>SUM(F25:F29)</f>
        <v>60626</v>
      </c>
      <c r="G24" s="271">
        <f>SUM(G25:G29)</f>
        <v>0</v>
      </c>
      <c r="H24" s="271">
        <f t="shared" si="0"/>
        <v>-60626</v>
      </c>
      <c r="I24" s="271">
        <f>SUM(I25:I29)</f>
        <v>0</v>
      </c>
    </row>
    <row r="25" spans="1:9" s="31" customFormat="1" x14ac:dyDescent="0.2">
      <c r="A25" s="147"/>
      <c r="B25" s="141"/>
      <c r="C25" s="168"/>
      <c r="D25" s="366" t="s">
        <v>637</v>
      </c>
      <c r="E25" s="367"/>
      <c r="F25" s="270">
        <v>24200</v>
      </c>
      <c r="G25" s="270"/>
      <c r="H25" s="270" t="str">
        <f t="shared" si="0"/>
        <v/>
      </c>
      <c r="I25" s="271"/>
    </row>
    <row r="26" spans="1:9" s="31" customFormat="1" x14ac:dyDescent="0.2">
      <c r="A26" s="147"/>
      <c r="B26" s="141"/>
      <c r="C26" s="169"/>
      <c r="D26" s="366" t="s">
        <v>638</v>
      </c>
      <c r="E26" s="367"/>
      <c r="F26" s="270">
        <v>1800</v>
      </c>
      <c r="G26" s="270"/>
      <c r="H26" s="270" t="str">
        <f t="shared" si="0"/>
        <v/>
      </c>
      <c r="I26" s="271"/>
    </row>
    <row r="27" spans="1:9" s="31" customFormat="1" x14ac:dyDescent="0.2">
      <c r="A27" s="147"/>
      <c r="B27" s="141"/>
      <c r="C27" s="169"/>
      <c r="D27" s="366" t="s">
        <v>639</v>
      </c>
      <c r="E27" s="367"/>
      <c r="F27" s="270">
        <v>1900</v>
      </c>
      <c r="G27" s="270"/>
      <c r="H27" s="270" t="str">
        <f t="shared" si="0"/>
        <v/>
      </c>
      <c r="I27" s="271"/>
    </row>
    <row r="28" spans="1:9" s="31" customFormat="1" x14ac:dyDescent="0.2">
      <c r="A28" s="147"/>
      <c r="B28" s="141"/>
      <c r="C28" s="169"/>
      <c r="D28" s="366" t="s">
        <v>640</v>
      </c>
      <c r="E28" s="367"/>
      <c r="F28" s="270">
        <v>500</v>
      </c>
      <c r="G28" s="270"/>
      <c r="H28" s="270" t="str">
        <f t="shared" si="0"/>
        <v/>
      </c>
      <c r="I28" s="271"/>
    </row>
    <row r="29" spans="1:9" s="31" customFormat="1" x14ac:dyDescent="0.2">
      <c r="A29" s="147"/>
      <c r="B29" s="141"/>
      <c r="C29" s="169"/>
      <c r="D29" s="365" t="s">
        <v>641</v>
      </c>
      <c r="E29" s="379"/>
      <c r="F29" s="271">
        <f>SUM(F30:F32)</f>
        <v>32226</v>
      </c>
      <c r="G29" s="271">
        <f>SUM(G30:G32)</f>
        <v>0</v>
      </c>
      <c r="H29" s="271">
        <f t="shared" si="0"/>
        <v>-32226</v>
      </c>
      <c r="I29" s="271">
        <f>SUM(I30:I32)</f>
        <v>0</v>
      </c>
    </row>
    <row r="30" spans="1:9" s="31" customFormat="1" x14ac:dyDescent="0.2">
      <c r="A30" s="147"/>
      <c r="B30" s="141"/>
      <c r="C30" s="169"/>
      <c r="D30" s="144"/>
      <c r="E30" s="166" t="s">
        <v>641</v>
      </c>
      <c r="F30" s="270">
        <v>14100</v>
      </c>
      <c r="G30" s="270"/>
      <c r="H30" s="270" t="str">
        <f t="shared" si="0"/>
        <v/>
      </c>
      <c r="I30" s="271"/>
    </row>
    <row r="31" spans="1:9" s="31" customFormat="1" x14ac:dyDescent="0.2">
      <c r="A31" s="147"/>
      <c r="B31" s="141"/>
      <c r="C31" s="169"/>
      <c r="D31" s="148"/>
      <c r="E31" s="149" t="s">
        <v>642</v>
      </c>
      <c r="F31" s="270">
        <v>16626</v>
      </c>
      <c r="G31" s="270"/>
      <c r="H31" s="270" t="str">
        <f t="shared" si="0"/>
        <v/>
      </c>
      <c r="I31" s="271"/>
    </row>
    <row r="32" spans="1:9" s="31" customFormat="1" x14ac:dyDescent="0.2">
      <c r="A32" s="147"/>
      <c r="B32" s="141"/>
      <c r="C32" s="169"/>
      <c r="D32" s="148"/>
      <c r="E32" s="149" t="s">
        <v>1016</v>
      </c>
      <c r="F32" s="271">
        <f>SUM(F33:F34)</f>
        <v>1500</v>
      </c>
      <c r="G32" s="271">
        <f>SUM(G33:G34)</f>
        <v>0</v>
      </c>
      <c r="H32" s="271">
        <f t="shared" si="0"/>
        <v>-1500</v>
      </c>
      <c r="I32" s="271">
        <f>SUM(I33:I34)</f>
        <v>0</v>
      </c>
    </row>
    <row r="33" spans="1:9" s="31" customFormat="1" x14ac:dyDescent="0.2">
      <c r="A33" s="147"/>
      <c r="B33" s="141"/>
      <c r="C33" s="169"/>
      <c r="D33" s="148"/>
      <c r="E33" s="146" t="s">
        <v>643</v>
      </c>
      <c r="F33" s="270">
        <v>1500</v>
      </c>
      <c r="G33" s="270"/>
      <c r="H33" s="270" t="str">
        <f t="shared" si="0"/>
        <v/>
      </c>
      <c r="I33" s="271"/>
    </row>
    <row r="34" spans="1:9" s="31" customFormat="1" x14ac:dyDescent="0.2">
      <c r="A34" s="147"/>
      <c r="B34" s="143"/>
      <c r="C34" s="165"/>
      <c r="D34" s="151"/>
      <c r="E34" s="146" t="s">
        <v>644</v>
      </c>
      <c r="F34" s="270"/>
      <c r="G34" s="270"/>
      <c r="H34" s="270" t="str">
        <f t="shared" si="0"/>
        <v/>
      </c>
      <c r="I34" s="271"/>
    </row>
    <row r="35" spans="1:9" s="31" customFormat="1" x14ac:dyDescent="0.2">
      <c r="A35" s="141"/>
      <c r="B35" s="141"/>
      <c r="C35" s="382" t="s">
        <v>645</v>
      </c>
      <c r="D35" s="366"/>
      <c r="E35" s="367"/>
      <c r="F35" s="271">
        <f>SUM(F36,F39,F46,F47:F49)</f>
        <v>28129</v>
      </c>
      <c r="G35" s="271">
        <f>SUM(G36,G39,G46,G47:G49)</f>
        <v>0</v>
      </c>
      <c r="H35" s="271">
        <f t="shared" si="0"/>
        <v>-28129</v>
      </c>
      <c r="I35" s="271">
        <f>SUM(I36,I39,I46,I47:I49)</f>
        <v>0</v>
      </c>
    </row>
    <row r="36" spans="1:9" s="31" customFormat="1" x14ac:dyDescent="0.2">
      <c r="A36" s="141"/>
      <c r="B36" s="147"/>
      <c r="C36" s="141"/>
      <c r="D36" s="378" t="s">
        <v>646</v>
      </c>
      <c r="E36" s="379"/>
      <c r="F36" s="271">
        <f>SUM(F37:F38)</f>
        <v>11253</v>
      </c>
      <c r="G36" s="271">
        <f>SUM(G37:G38)</f>
        <v>0</v>
      </c>
      <c r="H36" s="271">
        <f t="shared" si="0"/>
        <v>-11253</v>
      </c>
      <c r="I36" s="271">
        <f>SUM(I37:I38)</f>
        <v>0</v>
      </c>
    </row>
    <row r="37" spans="1:9" s="31" customFormat="1" x14ac:dyDescent="0.2">
      <c r="A37" s="141"/>
      <c r="B37" s="147"/>
      <c r="C37" s="147"/>
      <c r="D37" s="144"/>
      <c r="E37" s="145" t="s">
        <v>647</v>
      </c>
      <c r="F37" s="270">
        <v>2000</v>
      </c>
      <c r="G37" s="270"/>
      <c r="H37" s="270" t="str">
        <f t="shared" si="0"/>
        <v/>
      </c>
      <c r="I37" s="271"/>
    </row>
    <row r="38" spans="1:9" s="31" customFormat="1" x14ac:dyDescent="0.2">
      <c r="A38" s="141"/>
      <c r="B38" s="147"/>
      <c r="C38" s="150"/>
      <c r="D38" s="143"/>
      <c r="E38" s="145" t="s">
        <v>990</v>
      </c>
      <c r="F38" s="270">
        <v>9253</v>
      </c>
      <c r="G38" s="270"/>
      <c r="H38" s="270" t="str">
        <f t="shared" si="0"/>
        <v/>
      </c>
      <c r="I38" s="271"/>
    </row>
    <row r="39" spans="1:9" s="31" customFormat="1" x14ac:dyDescent="0.2">
      <c r="A39" s="141"/>
      <c r="B39" s="141"/>
      <c r="C39" s="153"/>
      <c r="D39" s="380" t="s">
        <v>648</v>
      </c>
      <c r="E39" s="367"/>
      <c r="F39" s="271">
        <f>SUM(F40:F45)</f>
        <v>9176</v>
      </c>
      <c r="G39" s="271">
        <f>SUM(G40:G45)</f>
        <v>0</v>
      </c>
      <c r="H39" s="271">
        <f t="shared" si="0"/>
        <v>-9176</v>
      </c>
      <c r="I39" s="271">
        <f>SUM(I40:I45)</f>
        <v>0</v>
      </c>
    </row>
    <row r="40" spans="1:9" s="31" customFormat="1" x14ac:dyDescent="0.2">
      <c r="A40" s="141"/>
      <c r="B40" s="141"/>
      <c r="C40" s="170"/>
      <c r="D40" s="144"/>
      <c r="E40" s="145" t="s">
        <v>649</v>
      </c>
      <c r="F40" s="270">
        <v>3676</v>
      </c>
      <c r="G40" s="270"/>
      <c r="H40" s="270" t="str">
        <f t="shared" si="0"/>
        <v/>
      </c>
      <c r="I40" s="271"/>
    </row>
    <row r="41" spans="1:9" s="31" customFormat="1" x14ac:dyDescent="0.2">
      <c r="A41" s="141"/>
      <c r="B41" s="141"/>
      <c r="C41" s="170"/>
      <c r="D41" s="141"/>
      <c r="E41" s="145" t="s">
        <v>650</v>
      </c>
      <c r="F41" s="270"/>
      <c r="G41" s="270"/>
      <c r="H41" s="270" t="str">
        <f t="shared" si="0"/>
        <v/>
      </c>
      <c r="I41" s="271"/>
    </row>
    <row r="42" spans="1:9" s="31" customFormat="1" x14ac:dyDescent="0.2">
      <c r="A42" s="141"/>
      <c r="B42" s="141"/>
      <c r="C42" s="170"/>
      <c r="D42" s="141"/>
      <c r="E42" s="145" t="s">
        <v>651</v>
      </c>
      <c r="F42" s="270"/>
      <c r="G42" s="270"/>
      <c r="H42" s="270" t="str">
        <f t="shared" si="0"/>
        <v/>
      </c>
      <c r="I42" s="271"/>
    </row>
    <row r="43" spans="1:9" s="31" customFormat="1" x14ac:dyDescent="0.2">
      <c r="A43" s="141"/>
      <c r="B43" s="141"/>
      <c r="C43" s="170"/>
      <c r="D43" s="141"/>
      <c r="E43" s="145" t="s">
        <v>652</v>
      </c>
      <c r="F43" s="270">
        <v>5500</v>
      </c>
      <c r="G43" s="270"/>
      <c r="H43" s="270" t="str">
        <f t="shared" si="0"/>
        <v/>
      </c>
      <c r="I43" s="271"/>
    </row>
    <row r="44" spans="1:9" s="31" customFormat="1" x14ac:dyDescent="0.2">
      <c r="A44" s="141"/>
      <c r="B44" s="141"/>
      <c r="C44" s="170"/>
      <c r="D44" s="141"/>
      <c r="E44" s="145" t="s">
        <v>653</v>
      </c>
      <c r="F44" s="270"/>
      <c r="G44" s="270"/>
      <c r="H44" s="270" t="str">
        <f t="shared" si="0"/>
        <v/>
      </c>
      <c r="I44" s="271"/>
    </row>
    <row r="45" spans="1:9" s="31" customFormat="1" x14ac:dyDescent="0.2">
      <c r="A45" s="141"/>
      <c r="B45" s="152"/>
      <c r="C45" s="147"/>
      <c r="D45" s="143"/>
      <c r="E45" s="145" t="s">
        <v>654</v>
      </c>
      <c r="F45" s="270">
        <v>0</v>
      </c>
      <c r="G45" s="270"/>
      <c r="H45" s="270" t="str">
        <f t="shared" si="0"/>
        <v/>
      </c>
      <c r="I45" s="271"/>
    </row>
    <row r="46" spans="1:9" s="31" customFormat="1" x14ac:dyDescent="0.2">
      <c r="A46" s="141"/>
      <c r="B46" s="141"/>
      <c r="C46" s="142"/>
      <c r="D46" s="381" t="s">
        <v>655</v>
      </c>
      <c r="E46" s="367"/>
      <c r="F46" s="270"/>
      <c r="G46" s="270"/>
      <c r="H46" s="270" t="str">
        <f t="shared" si="0"/>
        <v/>
      </c>
      <c r="I46" s="271"/>
    </row>
    <row r="47" spans="1:9" s="31" customFormat="1" x14ac:dyDescent="0.2">
      <c r="A47" s="141"/>
      <c r="B47" s="141"/>
      <c r="C47" s="142"/>
      <c r="D47" s="382" t="s">
        <v>656</v>
      </c>
      <c r="E47" s="367"/>
      <c r="F47" s="270">
        <v>3900</v>
      </c>
      <c r="G47" s="270"/>
      <c r="H47" s="270" t="str">
        <f t="shared" si="0"/>
        <v/>
      </c>
      <c r="I47" s="271"/>
    </row>
    <row r="48" spans="1:9" s="31" customFormat="1" x14ac:dyDescent="0.2">
      <c r="A48" s="141"/>
      <c r="B48" s="141"/>
      <c r="C48" s="142"/>
      <c r="D48" s="382" t="s">
        <v>657</v>
      </c>
      <c r="E48" s="367"/>
      <c r="F48" s="270">
        <v>1500</v>
      </c>
      <c r="G48" s="270"/>
      <c r="H48" s="270" t="str">
        <f t="shared" si="0"/>
        <v/>
      </c>
      <c r="I48" s="271"/>
    </row>
    <row r="49" spans="1:9" s="31" customFormat="1" x14ac:dyDescent="0.2">
      <c r="A49" s="141"/>
      <c r="B49" s="143"/>
      <c r="C49" s="144"/>
      <c r="D49" s="382" t="s">
        <v>658</v>
      </c>
      <c r="E49" s="367"/>
      <c r="F49" s="270">
        <v>2300</v>
      </c>
      <c r="G49" s="270"/>
      <c r="H49" s="270" t="str">
        <f t="shared" si="0"/>
        <v/>
      </c>
      <c r="I49" s="271"/>
    </row>
    <row r="50" spans="1:9" s="31" customFormat="1" x14ac:dyDescent="0.2">
      <c r="A50" s="141"/>
      <c r="B50" s="141"/>
      <c r="C50" s="382" t="s">
        <v>659</v>
      </c>
      <c r="D50" s="366"/>
      <c r="E50" s="367"/>
      <c r="F50" s="271">
        <f>SUM(F51,F52,F53,F54)</f>
        <v>17231</v>
      </c>
      <c r="G50" s="271">
        <f>SUM(G51,G52,G53,G54)</f>
        <v>0</v>
      </c>
      <c r="H50" s="271">
        <f t="shared" si="0"/>
        <v>-17231</v>
      </c>
      <c r="I50" s="271">
        <f>SUM(I51,I52,I53,I54)</f>
        <v>0</v>
      </c>
    </row>
    <row r="51" spans="1:9" s="31" customFormat="1" x14ac:dyDescent="0.2">
      <c r="A51" s="141"/>
      <c r="B51" s="141"/>
      <c r="C51" s="154"/>
      <c r="D51" s="382" t="s">
        <v>660</v>
      </c>
      <c r="E51" s="367"/>
      <c r="F51" s="270">
        <v>9731</v>
      </c>
      <c r="G51" s="270"/>
      <c r="H51" s="270" t="str">
        <f t="shared" si="0"/>
        <v/>
      </c>
      <c r="I51" s="271"/>
    </row>
    <row r="52" spans="1:9" s="31" customFormat="1" x14ac:dyDescent="0.2">
      <c r="A52" s="141"/>
      <c r="B52" s="141"/>
      <c r="C52" s="153"/>
      <c r="D52" s="382" t="s">
        <v>1017</v>
      </c>
      <c r="E52" s="367"/>
      <c r="F52" s="270">
        <v>3500</v>
      </c>
      <c r="G52" s="270"/>
      <c r="H52" s="270" t="str">
        <f t="shared" si="0"/>
        <v/>
      </c>
      <c r="I52" s="271"/>
    </row>
    <row r="53" spans="1:9" s="31" customFormat="1" x14ac:dyDescent="0.2">
      <c r="A53" s="141"/>
      <c r="B53" s="141"/>
      <c r="C53" s="153"/>
      <c r="D53" s="382" t="s">
        <v>661</v>
      </c>
      <c r="E53" s="367"/>
      <c r="F53" s="270"/>
      <c r="G53" s="270"/>
      <c r="H53" s="270" t="str">
        <f t="shared" si="0"/>
        <v/>
      </c>
      <c r="I53" s="271"/>
    </row>
    <row r="54" spans="1:9" s="31" customFormat="1" x14ac:dyDescent="0.2">
      <c r="A54" s="141"/>
      <c r="B54" s="141"/>
      <c r="C54" s="153"/>
      <c r="D54" s="382" t="s">
        <v>662</v>
      </c>
      <c r="E54" s="367"/>
      <c r="F54" s="270">
        <v>4000</v>
      </c>
      <c r="G54" s="270"/>
      <c r="H54" s="270" t="str">
        <f t="shared" si="0"/>
        <v/>
      </c>
      <c r="I54" s="271"/>
    </row>
    <row r="55" spans="1:9" s="31" customFormat="1" x14ac:dyDescent="0.2">
      <c r="A55" s="141"/>
      <c r="B55" s="144"/>
      <c r="C55" s="382" t="s">
        <v>663</v>
      </c>
      <c r="D55" s="366"/>
      <c r="E55" s="367"/>
      <c r="F55" s="271">
        <f>SUM(F56:F59)</f>
        <v>16623</v>
      </c>
      <c r="G55" s="271">
        <f>SUM(G56:G59)</f>
        <v>0</v>
      </c>
      <c r="H55" s="271">
        <f t="shared" si="0"/>
        <v>-16623</v>
      </c>
      <c r="I55" s="271">
        <f>SUM(I56:I59)</f>
        <v>0</v>
      </c>
    </row>
    <row r="56" spans="1:9" s="31" customFormat="1" x14ac:dyDescent="0.2">
      <c r="A56" s="141"/>
      <c r="B56" s="141"/>
      <c r="C56" s="143"/>
      <c r="D56" s="382" t="s">
        <v>664</v>
      </c>
      <c r="E56" s="367"/>
      <c r="F56" s="270"/>
      <c r="G56" s="270"/>
      <c r="H56" s="270" t="str">
        <f t="shared" si="0"/>
        <v/>
      </c>
      <c r="I56" s="271"/>
    </row>
    <row r="57" spans="1:9" s="31" customFormat="1" x14ac:dyDescent="0.2">
      <c r="A57" s="141"/>
      <c r="B57" s="141"/>
      <c r="C57" s="142"/>
      <c r="D57" s="378" t="s">
        <v>665</v>
      </c>
      <c r="E57" s="379"/>
      <c r="F57" s="270">
        <v>16050</v>
      </c>
      <c r="G57" s="270"/>
      <c r="H57" s="270" t="str">
        <f t="shared" si="0"/>
        <v/>
      </c>
      <c r="I57" s="271"/>
    </row>
    <row r="58" spans="1:9" s="31" customFormat="1" x14ac:dyDescent="0.2">
      <c r="A58" s="141"/>
      <c r="B58" s="141"/>
      <c r="C58" s="142"/>
      <c r="D58" s="382" t="s">
        <v>666</v>
      </c>
      <c r="E58" s="367"/>
      <c r="F58" s="270">
        <v>273</v>
      </c>
      <c r="G58" s="270"/>
      <c r="H58" s="270" t="str">
        <f t="shared" si="0"/>
        <v/>
      </c>
      <c r="I58" s="271"/>
    </row>
    <row r="59" spans="1:9" s="31" customFormat="1" x14ac:dyDescent="0.2">
      <c r="A59" s="141"/>
      <c r="B59" s="141"/>
      <c r="C59" s="144"/>
      <c r="D59" s="382" t="s">
        <v>667</v>
      </c>
      <c r="E59" s="367"/>
      <c r="F59" s="270">
        <v>300</v>
      </c>
      <c r="G59" s="270"/>
      <c r="H59" s="270" t="str">
        <f t="shared" si="0"/>
        <v/>
      </c>
      <c r="I59" s="271"/>
    </row>
    <row r="60" spans="1:9" x14ac:dyDescent="0.2">
      <c r="A60" s="157"/>
      <c r="B60" s="139">
        <v>617</v>
      </c>
      <c r="C60" s="363" t="s">
        <v>668</v>
      </c>
      <c r="D60" s="363"/>
      <c r="E60" s="364"/>
      <c r="F60" s="271">
        <f>SUM(F61:F66)</f>
        <v>12000</v>
      </c>
      <c r="G60" s="271">
        <f>SUM(G61:G66)</f>
        <v>0</v>
      </c>
      <c r="H60" s="271">
        <f t="shared" si="0"/>
        <v>-12000</v>
      </c>
      <c r="I60" s="271">
        <f>SUM(I61:I66)</f>
        <v>0</v>
      </c>
    </row>
    <row r="61" spans="1:9" x14ac:dyDescent="0.2">
      <c r="A61" s="157"/>
      <c r="B61" s="135"/>
      <c r="C61" s="173"/>
      <c r="D61" s="382" t="s">
        <v>669</v>
      </c>
      <c r="E61" s="367"/>
      <c r="F61" s="270"/>
      <c r="G61" s="270"/>
      <c r="H61" s="270" t="str">
        <f t="shared" si="0"/>
        <v/>
      </c>
      <c r="I61" s="271"/>
    </row>
    <row r="62" spans="1:9" x14ac:dyDescent="0.2">
      <c r="A62" s="157"/>
      <c r="B62" s="135"/>
      <c r="C62" s="174"/>
      <c r="D62" s="382" t="s">
        <v>670</v>
      </c>
      <c r="E62" s="367"/>
      <c r="F62" s="270">
        <v>12000</v>
      </c>
      <c r="G62" s="270"/>
      <c r="H62" s="270" t="str">
        <f t="shared" si="0"/>
        <v/>
      </c>
      <c r="I62" s="271"/>
    </row>
    <row r="63" spans="1:9" x14ac:dyDescent="0.2">
      <c r="A63" s="157"/>
      <c r="B63" s="135"/>
      <c r="C63" s="174"/>
      <c r="D63" s="382" t="s">
        <v>671</v>
      </c>
      <c r="E63" s="367"/>
      <c r="F63" s="270"/>
      <c r="G63" s="270"/>
      <c r="H63" s="270" t="str">
        <f t="shared" si="0"/>
        <v/>
      </c>
      <c r="I63" s="271"/>
    </row>
    <row r="64" spans="1:9" x14ac:dyDescent="0.2">
      <c r="A64" s="157"/>
      <c r="B64" s="135"/>
      <c r="C64" s="174"/>
      <c r="D64" s="382" t="s">
        <v>672</v>
      </c>
      <c r="E64" s="367"/>
      <c r="F64" s="270"/>
      <c r="G64" s="270"/>
      <c r="H64" s="270" t="str">
        <f t="shared" si="0"/>
        <v/>
      </c>
      <c r="I64" s="271"/>
    </row>
    <row r="65" spans="1:9" x14ac:dyDescent="0.2">
      <c r="A65" s="157"/>
      <c r="B65" s="135"/>
      <c r="C65" s="174"/>
      <c r="D65" s="382" t="s">
        <v>673</v>
      </c>
      <c r="E65" s="367"/>
      <c r="F65" s="270"/>
      <c r="G65" s="270"/>
      <c r="H65" s="270" t="str">
        <f t="shared" ref="H65:H128" si="1">IF(F65&lt;&gt;"",(IF((G65&lt;&gt;"")*AND(F65&lt;&gt;""),SUM(G65,-F65),"")),"")</f>
        <v/>
      </c>
      <c r="I65" s="271"/>
    </row>
    <row r="66" spans="1:9" x14ac:dyDescent="0.2">
      <c r="A66" s="157"/>
      <c r="B66" s="156"/>
      <c r="C66" s="175"/>
      <c r="D66" s="382" t="s">
        <v>629</v>
      </c>
      <c r="E66" s="367"/>
      <c r="F66" s="270"/>
      <c r="G66" s="270"/>
      <c r="H66" s="270" t="str">
        <f t="shared" si="1"/>
        <v/>
      </c>
      <c r="I66" s="271"/>
    </row>
    <row r="67" spans="1:9" x14ac:dyDescent="0.2">
      <c r="A67" s="156"/>
      <c r="B67" s="135">
        <v>618</v>
      </c>
      <c r="C67" s="386" t="s">
        <v>674</v>
      </c>
      <c r="D67" s="387"/>
      <c r="E67" s="388"/>
      <c r="F67" s="270"/>
      <c r="G67" s="270"/>
      <c r="H67" s="270" t="str">
        <f t="shared" si="1"/>
        <v/>
      </c>
      <c r="I67" s="271"/>
    </row>
    <row r="68" spans="1:9" x14ac:dyDescent="0.2">
      <c r="A68" s="135"/>
      <c r="B68" s="383" t="s">
        <v>629</v>
      </c>
      <c r="C68" s="384"/>
      <c r="D68" s="384"/>
      <c r="E68" s="385"/>
      <c r="F68" s="270"/>
      <c r="G68" s="270"/>
      <c r="H68" s="270" t="str">
        <f t="shared" si="1"/>
        <v/>
      </c>
      <c r="I68" s="271"/>
    </row>
    <row r="69" spans="1:9" s="28" customFormat="1" x14ac:dyDescent="0.2">
      <c r="A69" s="140">
        <v>62</v>
      </c>
      <c r="B69" s="359" t="s">
        <v>675</v>
      </c>
      <c r="C69" s="376"/>
      <c r="D69" s="376"/>
      <c r="E69" s="377"/>
      <c r="F69" s="268">
        <f>SUM(F70,F76,F80:F81,F92)</f>
        <v>143285</v>
      </c>
      <c r="G69" s="268">
        <f>SUM(G70,G76,G80:G81,G92)</f>
        <v>0</v>
      </c>
      <c r="H69" s="269">
        <f t="shared" si="1"/>
        <v>-143285</v>
      </c>
      <c r="I69" s="268">
        <f>SUM(I70,I76,I80:I81,I92)</f>
        <v>0</v>
      </c>
    </row>
    <row r="70" spans="1:9" x14ac:dyDescent="0.2">
      <c r="A70" s="157"/>
      <c r="B70" s="135">
        <v>620</v>
      </c>
      <c r="C70" s="362" t="s">
        <v>676</v>
      </c>
      <c r="D70" s="363"/>
      <c r="E70" s="364"/>
      <c r="F70" s="271">
        <f>SUM(F71:F75)</f>
        <v>100664</v>
      </c>
      <c r="G70" s="271">
        <f>SUM(G71:G75)</f>
        <v>0</v>
      </c>
      <c r="H70" s="271">
        <f t="shared" si="1"/>
        <v>-100664</v>
      </c>
      <c r="I70" s="271">
        <f>SUM(I71:I75)</f>
        <v>0</v>
      </c>
    </row>
    <row r="71" spans="1:9" x14ac:dyDescent="0.2">
      <c r="A71" s="157"/>
      <c r="B71" s="135"/>
      <c r="C71" s="156">
        <v>6200</v>
      </c>
      <c r="D71" s="362" t="s">
        <v>677</v>
      </c>
      <c r="E71" s="364"/>
      <c r="F71" s="270"/>
      <c r="G71" s="270"/>
      <c r="H71" s="270" t="str">
        <f t="shared" si="1"/>
        <v/>
      </c>
      <c r="I71" s="271"/>
    </row>
    <row r="72" spans="1:9" x14ac:dyDescent="0.2">
      <c r="A72" s="157"/>
      <c r="B72" s="135"/>
      <c r="C72" s="136">
        <v>6201</v>
      </c>
      <c r="D72" s="362" t="s">
        <v>678</v>
      </c>
      <c r="E72" s="364"/>
      <c r="F72" s="270"/>
      <c r="G72" s="270"/>
      <c r="H72" s="270" t="str">
        <f t="shared" si="1"/>
        <v/>
      </c>
      <c r="I72" s="271"/>
    </row>
    <row r="73" spans="1:9" x14ac:dyDescent="0.2">
      <c r="A73" s="157"/>
      <c r="B73" s="135"/>
      <c r="C73" s="136">
        <v>6202</v>
      </c>
      <c r="D73" s="362" t="s">
        <v>679</v>
      </c>
      <c r="E73" s="364"/>
      <c r="F73" s="270"/>
      <c r="G73" s="270"/>
      <c r="H73" s="270" t="str">
        <f t="shared" si="1"/>
        <v/>
      </c>
      <c r="I73" s="271"/>
    </row>
    <row r="74" spans="1:9" x14ac:dyDescent="0.2">
      <c r="A74" s="157"/>
      <c r="B74" s="135"/>
      <c r="C74" s="136">
        <v>6203</v>
      </c>
      <c r="D74" s="362" t="s">
        <v>680</v>
      </c>
      <c r="E74" s="364"/>
      <c r="F74" s="270"/>
      <c r="G74" s="270"/>
      <c r="H74" s="270" t="str">
        <f t="shared" si="1"/>
        <v/>
      </c>
      <c r="I74" s="271"/>
    </row>
    <row r="75" spans="1:9" x14ac:dyDescent="0.2">
      <c r="A75" s="157"/>
      <c r="B75" s="135"/>
      <c r="C75" s="139">
        <v>6204</v>
      </c>
      <c r="D75" s="362" t="s">
        <v>681</v>
      </c>
      <c r="E75" s="364"/>
      <c r="F75" s="270">
        <v>100664</v>
      </c>
      <c r="G75" s="270"/>
      <c r="H75" s="270" t="str">
        <f t="shared" si="1"/>
        <v/>
      </c>
      <c r="I75" s="271"/>
    </row>
    <row r="76" spans="1:9" x14ac:dyDescent="0.2">
      <c r="A76" s="157"/>
      <c r="B76" s="139">
        <v>621</v>
      </c>
      <c r="C76" s="362" t="s">
        <v>682</v>
      </c>
      <c r="D76" s="363"/>
      <c r="E76" s="364"/>
      <c r="F76" s="271">
        <f>SUM(F77:F79)</f>
        <v>39304</v>
      </c>
      <c r="G76" s="271">
        <f>SUM(G77:G79)</f>
        <v>0</v>
      </c>
      <c r="H76" s="271">
        <f t="shared" si="1"/>
        <v>-39304</v>
      </c>
      <c r="I76" s="271">
        <f>SUM(I77:I79)</f>
        <v>0</v>
      </c>
    </row>
    <row r="77" spans="1:9" x14ac:dyDescent="0.2">
      <c r="A77" s="157"/>
      <c r="B77" s="135"/>
      <c r="C77" s="172"/>
      <c r="D77" s="382" t="s">
        <v>679</v>
      </c>
      <c r="E77" s="367"/>
      <c r="F77" s="270"/>
      <c r="G77" s="270"/>
      <c r="H77" s="270" t="str">
        <f t="shared" si="1"/>
        <v/>
      </c>
      <c r="I77" s="271"/>
    </row>
    <row r="78" spans="1:9" x14ac:dyDescent="0.2">
      <c r="A78" s="157"/>
      <c r="B78" s="135"/>
      <c r="C78" s="155"/>
      <c r="D78" s="382" t="s">
        <v>680</v>
      </c>
      <c r="E78" s="367"/>
      <c r="F78" s="270"/>
      <c r="G78" s="270"/>
      <c r="H78" s="270" t="str">
        <f t="shared" si="1"/>
        <v/>
      </c>
      <c r="I78" s="271"/>
    </row>
    <row r="79" spans="1:9" x14ac:dyDescent="0.2">
      <c r="A79" s="157"/>
      <c r="B79" s="156"/>
      <c r="C79" s="171"/>
      <c r="D79" s="382" t="s">
        <v>683</v>
      </c>
      <c r="E79" s="367"/>
      <c r="F79" s="270">
        <v>39304</v>
      </c>
      <c r="G79" s="270"/>
      <c r="H79" s="270" t="str">
        <f t="shared" si="1"/>
        <v/>
      </c>
      <c r="I79" s="271"/>
    </row>
    <row r="80" spans="1:9" x14ac:dyDescent="0.2">
      <c r="A80" s="135"/>
      <c r="B80" s="135">
        <v>622</v>
      </c>
      <c r="C80" s="362" t="s">
        <v>684</v>
      </c>
      <c r="D80" s="363"/>
      <c r="E80" s="364"/>
      <c r="F80" s="270"/>
      <c r="G80" s="270"/>
      <c r="H80" s="270" t="str">
        <f t="shared" si="1"/>
        <v/>
      </c>
      <c r="I80" s="271"/>
    </row>
    <row r="81" spans="1:9" x14ac:dyDescent="0.2">
      <c r="A81" s="157"/>
      <c r="B81" s="139">
        <v>623</v>
      </c>
      <c r="C81" s="362" t="s">
        <v>685</v>
      </c>
      <c r="D81" s="363"/>
      <c r="E81" s="364"/>
      <c r="F81" s="271">
        <f>SUM(F82,F86,F90:F91)</f>
        <v>3317</v>
      </c>
      <c r="G81" s="271">
        <f>SUM(G82,G86,G90:G91)</f>
        <v>0</v>
      </c>
      <c r="H81" s="271">
        <f t="shared" si="1"/>
        <v>-3317</v>
      </c>
      <c r="I81" s="271">
        <f>SUM(I82,I86,I90:I91)</f>
        <v>0</v>
      </c>
    </row>
    <row r="82" spans="1:9" s="31" customFormat="1" x14ac:dyDescent="0.2">
      <c r="A82" s="147"/>
      <c r="B82" s="147"/>
      <c r="C82" s="148"/>
      <c r="D82" s="378" t="s">
        <v>686</v>
      </c>
      <c r="E82" s="367"/>
      <c r="F82" s="271">
        <f>SUM(F83:F85)</f>
        <v>17776</v>
      </c>
      <c r="G82" s="271">
        <f>SUM(G83:G85)</f>
        <v>0</v>
      </c>
      <c r="H82" s="271">
        <f t="shared" si="1"/>
        <v>-17776</v>
      </c>
      <c r="I82" s="271">
        <f>SUM(I83:I85)</f>
        <v>0</v>
      </c>
    </row>
    <row r="83" spans="1:9" s="31" customFormat="1" x14ac:dyDescent="0.2">
      <c r="A83" s="147"/>
      <c r="B83" s="147"/>
      <c r="C83" s="176"/>
      <c r="D83" s="144"/>
      <c r="E83" s="179" t="s">
        <v>679</v>
      </c>
      <c r="F83" s="270"/>
      <c r="G83" s="270"/>
      <c r="H83" s="270" t="str">
        <f t="shared" si="1"/>
        <v/>
      </c>
      <c r="I83" s="271"/>
    </row>
    <row r="84" spans="1:9" s="31" customFormat="1" x14ac:dyDescent="0.2">
      <c r="A84" s="147"/>
      <c r="B84" s="147"/>
      <c r="C84" s="176"/>
      <c r="D84" s="141"/>
      <c r="E84" s="179" t="s">
        <v>680</v>
      </c>
      <c r="F84" s="270"/>
      <c r="G84" s="270"/>
      <c r="H84" s="270" t="str">
        <f t="shared" si="1"/>
        <v/>
      </c>
      <c r="I84" s="271"/>
    </row>
    <row r="85" spans="1:9" s="31" customFormat="1" x14ac:dyDescent="0.2">
      <c r="A85" s="147"/>
      <c r="B85" s="147"/>
      <c r="C85" s="176"/>
      <c r="D85" s="143"/>
      <c r="E85" s="179" t="s">
        <v>683</v>
      </c>
      <c r="F85" s="274">
        <v>17776</v>
      </c>
      <c r="G85" s="270"/>
      <c r="H85" s="270" t="str">
        <f t="shared" si="1"/>
        <v/>
      </c>
      <c r="I85" s="271"/>
    </row>
    <row r="86" spans="1:9" s="32" customFormat="1" x14ac:dyDescent="0.2">
      <c r="A86" s="158"/>
      <c r="B86" s="158"/>
      <c r="C86" s="159"/>
      <c r="D86" s="389" t="s">
        <v>687</v>
      </c>
      <c r="E86" s="390"/>
      <c r="F86" s="273">
        <f>SUM(F87:F89)</f>
        <v>-17259</v>
      </c>
      <c r="G86" s="273">
        <f>SUM(G87:G89)</f>
        <v>0</v>
      </c>
      <c r="H86" s="271">
        <f t="shared" si="1"/>
        <v>17259</v>
      </c>
      <c r="I86" s="273">
        <f>SUM(I87:I89)</f>
        <v>0</v>
      </c>
    </row>
    <row r="87" spans="1:9" s="32" customFormat="1" x14ac:dyDescent="0.2">
      <c r="A87" s="158"/>
      <c r="B87" s="158"/>
      <c r="C87" s="177"/>
      <c r="D87" s="144"/>
      <c r="E87" s="179" t="s">
        <v>679</v>
      </c>
      <c r="F87" s="272"/>
      <c r="G87" s="272"/>
      <c r="H87" s="270" t="str">
        <f t="shared" si="1"/>
        <v/>
      </c>
      <c r="I87" s="273"/>
    </row>
    <row r="88" spans="1:9" s="32" customFormat="1" x14ac:dyDescent="0.2">
      <c r="A88" s="158"/>
      <c r="B88" s="158"/>
      <c r="C88" s="177"/>
      <c r="D88" s="141"/>
      <c r="E88" s="179" t="s">
        <v>680</v>
      </c>
      <c r="F88" s="272"/>
      <c r="G88" s="272"/>
      <c r="H88" s="270" t="str">
        <f t="shared" si="1"/>
        <v/>
      </c>
      <c r="I88" s="273"/>
    </row>
    <row r="89" spans="1:9" s="32" customFormat="1" x14ac:dyDescent="0.2">
      <c r="A89" s="158"/>
      <c r="B89" s="158"/>
      <c r="C89" s="178"/>
      <c r="D89" s="143"/>
      <c r="E89" s="179" t="s">
        <v>683</v>
      </c>
      <c r="F89" s="272">
        <v>-17259</v>
      </c>
      <c r="G89" s="272"/>
      <c r="H89" s="270" t="str">
        <f t="shared" si="1"/>
        <v/>
      </c>
      <c r="I89" s="273"/>
    </row>
    <row r="90" spans="1:9" s="32" customFormat="1" x14ac:dyDescent="0.2">
      <c r="A90" s="158"/>
      <c r="B90" s="161"/>
      <c r="C90" s="160"/>
      <c r="D90" s="381" t="s">
        <v>688</v>
      </c>
      <c r="E90" s="367"/>
      <c r="F90" s="270">
        <v>1000</v>
      </c>
      <c r="G90" s="270"/>
      <c r="H90" s="270" t="str">
        <f t="shared" si="1"/>
        <v/>
      </c>
      <c r="I90" s="271"/>
    </row>
    <row r="91" spans="1:9" s="32" customFormat="1" x14ac:dyDescent="0.2">
      <c r="A91" s="158"/>
      <c r="B91" s="162"/>
      <c r="C91" s="159"/>
      <c r="D91" s="382" t="s">
        <v>689</v>
      </c>
      <c r="E91" s="367"/>
      <c r="F91" s="270">
        <v>1800</v>
      </c>
      <c r="G91" s="270"/>
      <c r="H91" s="270" t="str">
        <f t="shared" si="1"/>
        <v/>
      </c>
      <c r="I91" s="271"/>
    </row>
    <row r="92" spans="1:9" x14ac:dyDescent="0.2">
      <c r="A92" s="135"/>
      <c r="B92" s="135">
        <v>624</v>
      </c>
      <c r="C92" s="362" t="s">
        <v>690</v>
      </c>
      <c r="D92" s="363"/>
      <c r="E92" s="364"/>
      <c r="F92" s="271">
        <f>SUM(F93:F94)</f>
        <v>0</v>
      </c>
      <c r="G92" s="271">
        <f>SUM(G93:G94)</f>
        <v>0</v>
      </c>
      <c r="H92" s="271">
        <f t="shared" si="1"/>
        <v>0</v>
      </c>
      <c r="I92" s="271">
        <f>SUM(I93:I94)</f>
        <v>0</v>
      </c>
    </row>
    <row r="93" spans="1:9" x14ac:dyDescent="0.2">
      <c r="A93" s="135"/>
      <c r="B93" s="135"/>
      <c r="C93" s="156">
        <v>6240</v>
      </c>
      <c r="D93" s="362" t="s">
        <v>677</v>
      </c>
      <c r="E93" s="364"/>
      <c r="F93" s="270"/>
      <c r="G93" s="270"/>
      <c r="H93" s="270" t="str">
        <f t="shared" si="1"/>
        <v/>
      </c>
      <c r="I93" s="271"/>
    </row>
    <row r="94" spans="1:9" x14ac:dyDescent="0.2">
      <c r="A94" s="156"/>
      <c r="B94" s="135"/>
      <c r="C94" s="139">
        <v>6241</v>
      </c>
      <c r="D94" s="362" t="s">
        <v>691</v>
      </c>
      <c r="E94" s="364"/>
      <c r="F94" s="270"/>
      <c r="G94" s="270"/>
      <c r="H94" s="270" t="str">
        <f t="shared" si="1"/>
        <v/>
      </c>
      <c r="I94" s="271"/>
    </row>
    <row r="95" spans="1:9" s="28" customFormat="1" x14ac:dyDescent="0.2">
      <c r="A95" s="140">
        <v>63</v>
      </c>
      <c r="B95" s="359" t="s">
        <v>692</v>
      </c>
      <c r="C95" s="376"/>
      <c r="D95" s="376"/>
      <c r="E95" s="377"/>
      <c r="F95" s="268">
        <f>SUM(F96,F102,F105,F108,F111,F114,F117,F120,F123)</f>
        <v>16010</v>
      </c>
      <c r="G95" s="268">
        <f>SUM(G96,G102,G105,G108,G111,G114,G117,G120,G123)</f>
        <v>0</v>
      </c>
      <c r="H95" s="269">
        <f t="shared" si="1"/>
        <v>-16010</v>
      </c>
      <c r="I95" s="268">
        <f>SUM(I96,I102,I105,I108,I111,I114,I117,I120,I123)</f>
        <v>0</v>
      </c>
    </row>
    <row r="96" spans="1:9" x14ac:dyDescent="0.2">
      <c r="A96" s="135"/>
      <c r="B96" s="135">
        <v>630</v>
      </c>
      <c r="C96" s="362" t="s">
        <v>693</v>
      </c>
      <c r="D96" s="363"/>
      <c r="E96" s="364"/>
      <c r="F96" s="271">
        <f>SUM(F97:F101)</f>
        <v>16010</v>
      </c>
      <c r="G96" s="271">
        <f>SUM(G97:G101)</f>
        <v>0</v>
      </c>
      <c r="H96" s="271">
        <f t="shared" si="1"/>
        <v>-16010</v>
      </c>
      <c r="I96" s="271">
        <f>SUM(I97:I101)</f>
        <v>0</v>
      </c>
    </row>
    <row r="97" spans="1:9" x14ac:dyDescent="0.2">
      <c r="A97" s="135"/>
      <c r="B97" s="135"/>
      <c r="C97" s="156">
        <v>6300</v>
      </c>
      <c r="D97" s="362" t="s">
        <v>694</v>
      </c>
      <c r="E97" s="364"/>
      <c r="F97" s="270"/>
      <c r="G97" s="270"/>
      <c r="H97" s="270" t="str">
        <f t="shared" si="1"/>
        <v/>
      </c>
      <c r="I97" s="271"/>
    </row>
    <row r="98" spans="1:9" x14ac:dyDescent="0.2">
      <c r="A98" s="135"/>
      <c r="B98" s="135"/>
      <c r="C98" s="136">
        <v>6301</v>
      </c>
      <c r="D98" s="362" t="s">
        <v>695</v>
      </c>
      <c r="E98" s="364"/>
      <c r="F98" s="270"/>
      <c r="G98" s="270"/>
      <c r="H98" s="270" t="str">
        <f t="shared" si="1"/>
        <v/>
      </c>
      <c r="I98" s="271"/>
    </row>
    <row r="99" spans="1:9" x14ac:dyDescent="0.2">
      <c r="A99" s="135"/>
      <c r="B99" s="135"/>
      <c r="C99" s="136">
        <v>6302</v>
      </c>
      <c r="D99" s="362" t="s">
        <v>696</v>
      </c>
      <c r="E99" s="364"/>
      <c r="F99" s="270">
        <v>16010</v>
      </c>
      <c r="G99" s="270"/>
      <c r="H99" s="270" t="str">
        <f t="shared" si="1"/>
        <v/>
      </c>
      <c r="I99" s="271"/>
    </row>
    <row r="100" spans="1:9" x14ac:dyDescent="0.2">
      <c r="A100" s="135"/>
      <c r="B100" s="135"/>
      <c r="C100" s="136">
        <v>6308</v>
      </c>
      <c r="D100" s="362" t="s">
        <v>697</v>
      </c>
      <c r="E100" s="364"/>
      <c r="F100" s="270"/>
      <c r="G100" s="270"/>
      <c r="H100" s="270" t="str">
        <f t="shared" si="1"/>
        <v/>
      </c>
      <c r="I100" s="271"/>
    </row>
    <row r="101" spans="1:9" x14ac:dyDescent="0.2">
      <c r="A101" s="135"/>
      <c r="B101" s="156"/>
      <c r="C101" s="139">
        <v>6309</v>
      </c>
      <c r="D101" s="362" t="s">
        <v>698</v>
      </c>
      <c r="E101" s="364"/>
      <c r="F101" s="270"/>
      <c r="G101" s="270"/>
      <c r="H101" s="270" t="str">
        <f t="shared" si="1"/>
        <v/>
      </c>
      <c r="I101" s="271"/>
    </row>
    <row r="102" spans="1:9" x14ac:dyDescent="0.2">
      <c r="A102" s="135"/>
      <c r="B102" s="139">
        <v>631</v>
      </c>
      <c r="C102" s="362" t="s">
        <v>699</v>
      </c>
      <c r="D102" s="363"/>
      <c r="E102" s="364"/>
      <c r="F102" s="271">
        <f>SUM(F103:F104)</f>
        <v>0</v>
      </c>
      <c r="G102" s="271">
        <f>SUM(G103:G104)</f>
        <v>0</v>
      </c>
      <c r="H102" s="271">
        <f t="shared" si="1"/>
        <v>0</v>
      </c>
      <c r="I102" s="271">
        <f>SUM(I103:I104)</f>
        <v>0</v>
      </c>
    </row>
    <row r="103" spans="1:9" x14ac:dyDescent="0.2">
      <c r="A103" s="135"/>
      <c r="B103" s="135"/>
      <c r="C103" s="156">
        <v>6310</v>
      </c>
      <c r="D103" s="362" t="s">
        <v>700</v>
      </c>
      <c r="E103" s="364"/>
      <c r="F103" s="270"/>
      <c r="G103" s="270"/>
      <c r="H103" s="270" t="str">
        <f t="shared" si="1"/>
        <v/>
      </c>
      <c r="I103" s="271"/>
    </row>
    <row r="104" spans="1:9" s="30" customFormat="1" x14ac:dyDescent="0.2">
      <c r="A104" s="137"/>
      <c r="B104" s="163"/>
      <c r="C104" s="180">
        <v>6311</v>
      </c>
      <c r="D104" s="391" t="s">
        <v>701</v>
      </c>
      <c r="E104" s="392"/>
      <c r="F104" s="272"/>
      <c r="G104" s="272"/>
      <c r="H104" s="270" t="str">
        <f t="shared" si="1"/>
        <v/>
      </c>
      <c r="I104" s="273"/>
    </row>
    <row r="105" spans="1:9" x14ac:dyDescent="0.2">
      <c r="A105" s="135"/>
      <c r="B105" s="139">
        <v>632</v>
      </c>
      <c r="C105" s="362" t="s">
        <v>702</v>
      </c>
      <c r="D105" s="363"/>
      <c r="E105" s="364"/>
      <c r="F105" s="271">
        <f>SUM(F106:F107)</f>
        <v>0</v>
      </c>
      <c r="G105" s="271">
        <f>SUM(G106:G107)</f>
        <v>0</v>
      </c>
      <c r="H105" s="271">
        <f t="shared" si="1"/>
        <v>0</v>
      </c>
      <c r="I105" s="271">
        <f>SUM(I106:I107)</f>
        <v>0</v>
      </c>
    </row>
    <row r="106" spans="1:9" x14ac:dyDescent="0.2">
      <c r="A106" s="135"/>
      <c r="B106" s="135"/>
      <c r="C106" s="156">
        <v>6320</v>
      </c>
      <c r="D106" s="362" t="s">
        <v>700</v>
      </c>
      <c r="E106" s="364"/>
      <c r="F106" s="270"/>
      <c r="G106" s="270"/>
      <c r="H106" s="270" t="str">
        <f t="shared" si="1"/>
        <v/>
      </c>
      <c r="I106" s="271"/>
    </row>
    <row r="107" spans="1:9" s="30" customFormat="1" x14ac:dyDescent="0.2">
      <c r="A107" s="137"/>
      <c r="B107" s="163"/>
      <c r="C107" s="180">
        <v>6321</v>
      </c>
      <c r="D107" s="369" t="s">
        <v>701</v>
      </c>
      <c r="E107" s="371"/>
      <c r="F107" s="272"/>
      <c r="G107" s="272"/>
      <c r="H107" s="270" t="str">
        <f t="shared" si="1"/>
        <v/>
      </c>
      <c r="I107" s="273"/>
    </row>
    <row r="108" spans="1:9" x14ac:dyDescent="0.2">
      <c r="A108" s="135"/>
      <c r="B108" s="139">
        <v>633</v>
      </c>
      <c r="C108" s="362" t="s">
        <v>703</v>
      </c>
      <c r="D108" s="363"/>
      <c r="E108" s="364"/>
      <c r="F108" s="271">
        <f>SUM(F109:F110)</f>
        <v>0</v>
      </c>
      <c r="G108" s="271">
        <f>SUM(G109:G110)</f>
        <v>0</v>
      </c>
      <c r="H108" s="271">
        <f t="shared" si="1"/>
        <v>0</v>
      </c>
      <c r="I108" s="271">
        <f>SUM(I109:I110)</f>
        <v>0</v>
      </c>
    </row>
    <row r="109" spans="1:9" x14ac:dyDescent="0.2">
      <c r="A109" s="135"/>
      <c r="B109" s="135"/>
      <c r="C109" s="156">
        <v>6330</v>
      </c>
      <c r="D109" s="362" t="s">
        <v>700</v>
      </c>
      <c r="E109" s="364"/>
      <c r="F109" s="270"/>
      <c r="G109" s="270"/>
      <c r="H109" s="270" t="str">
        <f t="shared" si="1"/>
        <v/>
      </c>
      <c r="I109" s="271"/>
    </row>
    <row r="110" spans="1:9" s="30" customFormat="1" x14ac:dyDescent="0.2">
      <c r="A110" s="137"/>
      <c r="B110" s="163"/>
      <c r="C110" s="180">
        <v>6331</v>
      </c>
      <c r="D110" s="369" t="s">
        <v>701</v>
      </c>
      <c r="E110" s="371"/>
      <c r="F110" s="272"/>
      <c r="G110" s="272"/>
      <c r="H110" s="270" t="str">
        <f t="shared" si="1"/>
        <v/>
      </c>
      <c r="I110" s="273"/>
    </row>
    <row r="111" spans="1:9" x14ac:dyDescent="0.2">
      <c r="A111" s="135"/>
      <c r="B111" s="139">
        <v>634</v>
      </c>
      <c r="C111" s="362" t="s">
        <v>704</v>
      </c>
      <c r="D111" s="363"/>
      <c r="E111" s="364"/>
      <c r="F111" s="271">
        <f>SUM(F112:F113)</f>
        <v>0</v>
      </c>
      <c r="G111" s="271">
        <f>SUM(G112:G113)</f>
        <v>0</v>
      </c>
      <c r="H111" s="271">
        <f t="shared" si="1"/>
        <v>0</v>
      </c>
      <c r="I111" s="271">
        <f>SUM(I112:I113)</f>
        <v>0</v>
      </c>
    </row>
    <row r="112" spans="1:9" x14ac:dyDescent="0.2">
      <c r="A112" s="135"/>
      <c r="B112" s="135"/>
      <c r="C112" s="156">
        <v>6340</v>
      </c>
      <c r="D112" s="362" t="s">
        <v>700</v>
      </c>
      <c r="E112" s="364"/>
      <c r="F112" s="270"/>
      <c r="G112" s="270"/>
      <c r="H112" s="270" t="str">
        <f t="shared" si="1"/>
        <v/>
      </c>
      <c r="I112" s="271"/>
    </row>
    <row r="113" spans="1:9" s="30" customFormat="1" x14ac:dyDescent="0.2">
      <c r="A113" s="137"/>
      <c r="B113" s="163"/>
      <c r="C113" s="180">
        <v>6341</v>
      </c>
      <c r="D113" s="369" t="s">
        <v>701</v>
      </c>
      <c r="E113" s="371"/>
      <c r="F113" s="272"/>
      <c r="G113" s="272"/>
      <c r="H113" s="270" t="str">
        <f t="shared" si="1"/>
        <v/>
      </c>
      <c r="I113" s="273"/>
    </row>
    <row r="114" spans="1:9" x14ac:dyDescent="0.2">
      <c r="A114" s="135"/>
      <c r="B114" s="139">
        <v>635</v>
      </c>
      <c r="C114" s="362" t="s">
        <v>705</v>
      </c>
      <c r="D114" s="363"/>
      <c r="E114" s="364"/>
      <c r="F114" s="271">
        <f>SUM(F115:F116)</f>
        <v>0</v>
      </c>
      <c r="G114" s="271">
        <f>SUM(G115:G116)</f>
        <v>0</v>
      </c>
      <c r="H114" s="271">
        <f t="shared" si="1"/>
        <v>0</v>
      </c>
      <c r="I114" s="271">
        <f>SUM(I115:I116)</f>
        <v>0</v>
      </c>
    </row>
    <row r="115" spans="1:9" x14ac:dyDescent="0.2">
      <c r="A115" s="135"/>
      <c r="B115" s="135"/>
      <c r="C115" s="156">
        <v>6350</v>
      </c>
      <c r="D115" s="362" t="s">
        <v>700</v>
      </c>
      <c r="E115" s="364"/>
      <c r="F115" s="270"/>
      <c r="G115" s="270"/>
      <c r="H115" s="270" t="str">
        <f t="shared" si="1"/>
        <v/>
      </c>
      <c r="I115" s="271"/>
    </row>
    <row r="116" spans="1:9" s="30" customFormat="1" x14ac:dyDescent="0.2">
      <c r="A116" s="137"/>
      <c r="B116" s="163"/>
      <c r="C116" s="180">
        <v>6351</v>
      </c>
      <c r="D116" s="369" t="s">
        <v>706</v>
      </c>
      <c r="E116" s="371"/>
      <c r="F116" s="272"/>
      <c r="G116" s="272"/>
      <c r="H116" s="270" t="str">
        <f t="shared" si="1"/>
        <v/>
      </c>
      <c r="I116" s="273"/>
    </row>
    <row r="117" spans="1:9" x14ac:dyDescent="0.2">
      <c r="A117" s="135"/>
      <c r="B117" s="139">
        <v>636</v>
      </c>
      <c r="C117" s="362" t="s">
        <v>707</v>
      </c>
      <c r="D117" s="363"/>
      <c r="E117" s="364"/>
      <c r="F117" s="271">
        <f>SUM(F118:F119)</f>
        <v>0</v>
      </c>
      <c r="G117" s="271">
        <f>SUM(G118:G119)</f>
        <v>0</v>
      </c>
      <c r="H117" s="271">
        <f t="shared" si="1"/>
        <v>0</v>
      </c>
      <c r="I117" s="271">
        <f>SUM(I118:I119)</f>
        <v>0</v>
      </c>
    </row>
    <row r="118" spans="1:9" x14ac:dyDescent="0.2">
      <c r="A118" s="135"/>
      <c r="B118" s="135"/>
      <c r="C118" s="156">
        <v>6360</v>
      </c>
      <c r="D118" s="362" t="s">
        <v>700</v>
      </c>
      <c r="E118" s="364"/>
      <c r="F118" s="270"/>
      <c r="G118" s="270"/>
      <c r="H118" s="270" t="str">
        <f t="shared" si="1"/>
        <v/>
      </c>
      <c r="I118" s="271"/>
    </row>
    <row r="119" spans="1:9" s="30" customFormat="1" x14ac:dyDescent="0.2">
      <c r="A119" s="137"/>
      <c r="B119" s="163"/>
      <c r="C119" s="180">
        <v>6361</v>
      </c>
      <c r="D119" s="369" t="s">
        <v>706</v>
      </c>
      <c r="E119" s="371"/>
      <c r="F119" s="272"/>
      <c r="G119" s="272"/>
      <c r="H119" s="270" t="str">
        <f t="shared" si="1"/>
        <v/>
      </c>
      <c r="I119" s="273"/>
    </row>
    <row r="120" spans="1:9" x14ac:dyDescent="0.2">
      <c r="A120" s="135"/>
      <c r="B120" s="139">
        <v>637</v>
      </c>
      <c r="C120" s="362" t="s">
        <v>708</v>
      </c>
      <c r="D120" s="363"/>
      <c r="E120" s="364"/>
      <c r="F120" s="271">
        <f>SUM(F121:F122)</f>
        <v>0</v>
      </c>
      <c r="G120" s="271">
        <f>SUM(G121:G122)</f>
        <v>0</v>
      </c>
      <c r="H120" s="271">
        <f t="shared" si="1"/>
        <v>0</v>
      </c>
      <c r="I120" s="271">
        <f>SUM(I121:I122)</f>
        <v>0</v>
      </c>
    </row>
    <row r="121" spans="1:9" x14ac:dyDescent="0.2">
      <c r="A121" s="135"/>
      <c r="B121" s="135"/>
      <c r="C121" s="156">
        <v>6370</v>
      </c>
      <c r="D121" s="362" t="s">
        <v>700</v>
      </c>
      <c r="E121" s="364"/>
      <c r="F121" s="270"/>
      <c r="G121" s="270"/>
      <c r="H121" s="270" t="str">
        <f t="shared" si="1"/>
        <v/>
      </c>
      <c r="I121" s="271"/>
    </row>
    <row r="122" spans="1:9" s="30" customFormat="1" x14ac:dyDescent="0.2">
      <c r="A122" s="137"/>
      <c r="B122" s="163"/>
      <c r="C122" s="180">
        <v>6371</v>
      </c>
      <c r="D122" s="369" t="s">
        <v>706</v>
      </c>
      <c r="E122" s="371"/>
      <c r="F122" s="272"/>
      <c r="G122" s="272"/>
      <c r="H122" s="270" t="str">
        <f t="shared" si="1"/>
        <v/>
      </c>
      <c r="I122" s="273"/>
    </row>
    <row r="123" spans="1:9" x14ac:dyDescent="0.2">
      <c r="A123" s="135"/>
      <c r="B123" s="139">
        <v>638</v>
      </c>
      <c r="C123" s="362" t="s">
        <v>709</v>
      </c>
      <c r="D123" s="363"/>
      <c r="E123" s="364"/>
      <c r="F123" s="271">
        <f>SUM(F124:F125)</f>
        <v>0</v>
      </c>
      <c r="G123" s="271">
        <f>SUM(G124:G125)</f>
        <v>0</v>
      </c>
      <c r="H123" s="271">
        <f t="shared" si="1"/>
        <v>0</v>
      </c>
      <c r="I123" s="271">
        <f>SUM(I124:I125)</f>
        <v>0</v>
      </c>
    </row>
    <row r="124" spans="1:9" x14ac:dyDescent="0.2">
      <c r="A124" s="135"/>
      <c r="B124" s="135"/>
      <c r="C124" s="156">
        <v>6380</v>
      </c>
      <c r="D124" s="362" t="s">
        <v>700</v>
      </c>
      <c r="E124" s="364"/>
      <c r="F124" s="270"/>
      <c r="G124" s="270"/>
      <c r="H124" s="270" t="str">
        <f t="shared" si="1"/>
        <v/>
      </c>
      <c r="I124" s="271"/>
    </row>
    <row r="125" spans="1:9" s="30" customFormat="1" x14ac:dyDescent="0.2">
      <c r="A125" s="163"/>
      <c r="B125" s="137"/>
      <c r="C125" s="180">
        <v>6381</v>
      </c>
      <c r="D125" s="369" t="s">
        <v>706</v>
      </c>
      <c r="E125" s="371"/>
      <c r="F125" s="272"/>
      <c r="G125" s="272"/>
      <c r="H125" s="270" t="str">
        <f t="shared" si="1"/>
        <v/>
      </c>
      <c r="I125" s="273"/>
    </row>
    <row r="126" spans="1:9" s="28" customFormat="1" x14ac:dyDescent="0.2">
      <c r="A126" s="140">
        <v>64</v>
      </c>
      <c r="B126" s="359" t="s">
        <v>710</v>
      </c>
      <c r="C126" s="376"/>
      <c r="D126" s="376"/>
      <c r="E126" s="377"/>
      <c r="F126" s="268">
        <f>SUM(F127:F132)</f>
        <v>1450</v>
      </c>
      <c r="G126" s="268">
        <f>SUM(G127:G132)</f>
        <v>0</v>
      </c>
      <c r="H126" s="269">
        <f t="shared" si="1"/>
        <v>-1450</v>
      </c>
      <c r="I126" s="268">
        <f>SUM(I127:I132)</f>
        <v>0</v>
      </c>
    </row>
    <row r="127" spans="1:9" x14ac:dyDescent="0.2">
      <c r="A127" s="135"/>
      <c r="B127" s="156">
        <v>640</v>
      </c>
      <c r="C127" s="362" t="s">
        <v>711</v>
      </c>
      <c r="D127" s="363"/>
      <c r="E127" s="364"/>
      <c r="F127" s="270">
        <v>1350</v>
      </c>
      <c r="G127" s="270"/>
      <c r="H127" s="270" t="str">
        <f t="shared" si="1"/>
        <v/>
      </c>
      <c r="I127" s="271"/>
    </row>
    <row r="128" spans="1:9" x14ac:dyDescent="0.2">
      <c r="A128" s="135"/>
      <c r="B128" s="136">
        <v>641</v>
      </c>
      <c r="C128" s="362" t="s">
        <v>712</v>
      </c>
      <c r="D128" s="363"/>
      <c r="E128" s="364"/>
      <c r="F128" s="270"/>
      <c r="G128" s="270"/>
      <c r="H128" s="270" t="str">
        <f t="shared" si="1"/>
        <v/>
      </c>
      <c r="I128" s="271"/>
    </row>
    <row r="129" spans="1:9" x14ac:dyDescent="0.2">
      <c r="A129" s="135"/>
      <c r="B129" s="139">
        <v>642</v>
      </c>
      <c r="C129" s="362" t="s">
        <v>713</v>
      </c>
      <c r="D129" s="363"/>
      <c r="E129" s="364"/>
      <c r="F129" s="270"/>
      <c r="G129" s="270"/>
      <c r="H129" s="270" t="str">
        <f t="shared" ref="H129:H189" si="2">IF(F129&lt;&gt;"",(IF((G129&lt;&gt;"")*AND(F129&lt;&gt;""),SUM(G129,-F129),"")),"")</f>
        <v/>
      </c>
      <c r="I129" s="271"/>
    </row>
    <row r="130" spans="1:9" x14ac:dyDescent="0.2">
      <c r="A130" s="157"/>
      <c r="B130" s="139">
        <v>643</v>
      </c>
      <c r="C130" s="362" t="s">
        <v>714</v>
      </c>
      <c r="D130" s="363"/>
      <c r="E130" s="364"/>
      <c r="F130" s="270"/>
      <c r="G130" s="270"/>
      <c r="H130" s="270" t="str">
        <f t="shared" si="2"/>
        <v/>
      </c>
      <c r="I130" s="271"/>
    </row>
    <row r="131" spans="1:9" x14ac:dyDescent="0.2">
      <c r="A131" s="135"/>
      <c r="B131" s="156">
        <v>644</v>
      </c>
      <c r="C131" s="362" t="s">
        <v>715</v>
      </c>
      <c r="D131" s="363"/>
      <c r="E131" s="364"/>
      <c r="F131" s="270">
        <v>100</v>
      </c>
      <c r="G131" s="270"/>
      <c r="H131" s="270" t="str">
        <f t="shared" si="2"/>
        <v/>
      </c>
      <c r="I131" s="271"/>
    </row>
    <row r="132" spans="1:9" s="30" customFormat="1" x14ac:dyDescent="0.2">
      <c r="A132" s="137"/>
      <c r="B132" s="180">
        <v>649</v>
      </c>
      <c r="C132" s="391" t="s">
        <v>716</v>
      </c>
      <c r="D132" s="393"/>
      <c r="E132" s="392"/>
      <c r="F132" s="272"/>
      <c r="G132" s="272"/>
      <c r="H132" s="270" t="str">
        <f t="shared" si="2"/>
        <v/>
      </c>
      <c r="I132" s="273"/>
    </row>
    <row r="133" spans="1:9" s="28" customFormat="1" x14ac:dyDescent="0.2">
      <c r="A133" s="140">
        <v>65</v>
      </c>
      <c r="B133" s="359" t="s">
        <v>717</v>
      </c>
      <c r="C133" s="376"/>
      <c r="D133" s="376"/>
      <c r="E133" s="377"/>
      <c r="F133" s="275">
        <f>SUM(F134,F139,F142:F145,F146,F149:F149)</f>
        <v>350</v>
      </c>
      <c r="G133" s="268">
        <f>SUM(G134,G139,G142:G145,G146,G149:G149)</f>
        <v>0</v>
      </c>
      <c r="H133" s="269">
        <f t="shared" si="2"/>
        <v>-350</v>
      </c>
      <c r="I133" s="268">
        <f>SUM(I134,I139,I142:I145,I146,I149:I149)</f>
        <v>0</v>
      </c>
    </row>
    <row r="134" spans="1:9" x14ac:dyDescent="0.2">
      <c r="A134" s="135"/>
      <c r="B134" s="135">
        <v>650</v>
      </c>
      <c r="C134" s="362" t="s">
        <v>718</v>
      </c>
      <c r="D134" s="363"/>
      <c r="E134" s="364"/>
      <c r="F134" s="276">
        <f>SUM(F135:F138)</f>
        <v>350</v>
      </c>
      <c r="G134" s="271">
        <f>SUM(G135:G138)</f>
        <v>0</v>
      </c>
      <c r="H134" s="271">
        <f t="shared" si="2"/>
        <v>-350</v>
      </c>
      <c r="I134" s="271">
        <f>SUM(I135:I138)</f>
        <v>0</v>
      </c>
    </row>
    <row r="135" spans="1:9" x14ac:dyDescent="0.2">
      <c r="A135" s="135"/>
      <c r="B135" s="135"/>
      <c r="C135" s="156">
        <v>6500</v>
      </c>
      <c r="D135" s="362" t="s">
        <v>719</v>
      </c>
      <c r="E135" s="364"/>
      <c r="F135" s="277">
        <v>350</v>
      </c>
      <c r="G135" s="270"/>
      <c r="H135" s="270" t="str">
        <f t="shared" si="2"/>
        <v/>
      </c>
      <c r="I135" s="271"/>
    </row>
    <row r="136" spans="1:9" x14ac:dyDescent="0.2">
      <c r="A136" s="135"/>
      <c r="B136" s="135"/>
      <c r="C136" s="136">
        <v>6501</v>
      </c>
      <c r="D136" s="362" t="s">
        <v>720</v>
      </c>
      <c r="E136" s="364"/>
      <c r="F136" s="277"/>
      <c r="G136" s="270"/>
      <c r="H136" s="270" t="str">
        <f t="shared" si="2"/>
        <v/>
      </c>
      <c r="I136" s="271"/>
    </row>
    <row r="137" spans="1:9" x14ac:dyDescent="0.2">
      <c r="A137" s="135"/>
      <c r="B137" s="135"/>
      <c r="C137" s="136">
        <v>6502</v>
      </c>
      <c r="D137" s="362" t="s">
        <v>721</v>
      </c>
      <c r="E137" s="364"/>
      <c r="F137" s="277"/>
      <c r="G137" s="270"/>
      <c r="H137" s="270" t="str">
        <f t="shared" si="2"/>
        <v/>
      </c>
      <c r="I137" s="271"/>
    </row>
    <row r="138" spans="1:9" s="30" customFormat="1" x14ac:dyDescent="0.2">
      <c r="A138" s="137"/>
      <c r="B138" s="163"/>
      <c r="C138" s="180">
        <v>6503</v>
      </c>
      <c r="D138" s="369" t="s">
        <v>722</v>
      </c>
      <c r="E138" s="371"/>
      <c r="F138" s="278"/>
      <c r="G138" s="272"/>
      <c r="H138" s="270" t="str">
        <f t="shared" si="2"/>
        <v/>
      </c>
      <c r="I138" s="273"/>
    </row>
    <row r="139" spans="1:9" x14ac:dyDescent="0.2">
      <c r="A139" s="135"/>
      <c r="B139" s="139">
        <v>651</v>
      </c>
      <c r="C139" s="362" t="s">
        <v>723</v>
      </c>
      <c r="D139" s="363"/>
      <c r="E139" s="364"/>
      <c r="F139" s="276">
        <f>SUM(F140:F141)</f>
        <v>0</v>
      </c>
      <c r="G139" s="271">
        <f>SUM(G140:G141)</f>
        <v>0</v>
      </c>
      <c r="H139" s="271">
        <f t="shared" si="2"/>
        <v>0</v>
      </c>
      <c r="I139" s="271">
        <f>SUM(I140:I141)</f>
        <v>0</v>
      </c>
    </row>
    <row r="140" spans="1:9" x14ac:dyDescent="0.2">
      <c r="A140" s="135"/>
      <c r="B140" s="135"/>
      <c r="C140" s="156">
        <v>6510</v>
      </c>
      <c r="D140" s="362" t="s">
        <v>700</v>
      </c>
      <c r="E140" s="364"/>
      <c r="F140" s="277"/>
      <c r="G140" s="270"/>
      <c r="H140" s="270" t="str">
        <f t="shared" si="2"/>
        <v/>
      </c>
      <c r="I140" s="271"/>
    </row>
    <row r="141" spans="1:9" s="30" customFormat="1" x14ac:dyDescent="0.2">
      <c r="A141" s="137"/>
      <c r="B141" s="163"/>
      <c r="C141" s="180">
        <v>6511</v>
      </c>
      <c r="D141" s="369" t="s">
        <v>701</v>
      </c>
      <c r="E141" s="371"/>
      <c r="F141" s="278"/>
      <c r="G141" s="272"/>
      <c r="H141" s="270" t="str">
        <f t="shared" si="2"/>
        <v/>
      </c>
      <c r="I141" s="273"/>
    </row>
    <row r="142" spans="1:9" x14ac:dyDescent="0.2">
      <c r="A142" s="135"/>
      <c r="B142" s="136">
        <v>652</v>
      </c>
      <c r="C142" s="362" t="s">
        <v>724</v>
      </c>
      <c r="D142" s="363"/>
      <c r="E142" s="364"/>
      <c r="F142" s="277"/>
      <c r="G142" s="270"/>
      <c r="H142" s="270" t="str">
        <f t="shared" si="2"/>
        <v/>
      </c>
      <c r="I142" s="271"/>
    </row>
    <row r="143" spans="1:9" x14ac:dyDescent="0.2">
      <c r="A143" s="135"/>
      <c r="B143" s="136">
        <v>653</v>
      </c>
      <c r="C143" s="362" t="s">
        <v>725</v>
      </c>
      <c r="D143" s="363"/>
      <c r="E143" s="364"/>
      <c r="F143" s="277"/>
      <c r="G143" s="270"/>
      <c r="H143" s="270" t="str">
        <f t="shared" si="2"/>
        <v/>
      </c>
      <c r="I143" s="271"/>
    </row>
    <row r="144" spans="1:9" x14ac:dyDescent="0.2">
      <c r="A144" s="135"/>
      <c r="B144" s="136">
        <v>654</v>
      </c>
      <c r="C144" s="362" t="s">
        <v>726</v>
      </c>
      <c r="D144" s="363"/>
      <c r="E144" s="364"/>
      <c r="F144" s="277"/>
      <c r="G144" s="270"/>
      <c r="H144" s="270" t="str">
        <f t="shared" si="2"/>
        <v/>
      </c>
      <c r="I144" s="271"/>
    </row>
    <row r="145" spans="1:9" x14ac:dyDescent="0.2">
      <c r="A145" s="135"/>
      <c r="B145" s="136">
        <v>655</v>
      </c>
      <c r="C145" s="362" t="s">
        <v>727</v>
      </c>
      <c r="D145" s="363"/>
      <c r="E145" s="364"/>
      <c r="F145" s="277"/>
      <c r="G145" s="270"/>
      <c r="H145" s="270" t="str">
        <f t="shared" si="2"/>
        <v/>
      </c>
      <c r="I145" s="271"/>
    </row>
    <row r="146" spans="1:9" x14ac:dyDescent="0.2">
      <c r="A146" s="135"/>
      <c r="B146" s="139">
        <v>656</v>
      </c>
      <c r="C146" s="362" t="s">
        <v>728</v>
      </c>
      <c r="D146" s="363"/>
      <c r="E146" s="364"/>
      <c r="F146" s="276">
        <f>SUM(F147:F148)</f>
        <v>0</v>
      </c>
      <c r="G146" s="271">
        <f>SUM(G147:G148)</f>
        <v>0</v>
      </c>
      <c r="H146" s="271">
        <f t="shared" si="2"/>
        <v>0</v>
      </c>
      <c r="I146" s="271">
        <f>SUM(I147:I148)</f>
        <v>0</v>
      </c>
    </row>
    <row r="147" spans="1:9" x14ac:dyDescent="0.2">
      <c r="A147" s="135"/>
      <c r="B147" s="135"/>
      <c r="C147" s="156">
        <v>6560</v>
      </c>
      <c r="D147" s="362" t="s">
        <v>700</v>
      </c>
      <c r="E147" s="364"/>
      <c r="F147" s="277"/>
      <c r="G147" s="270"/>
      <c r="H147" s="270" t="str">
        <f t="shared" si="2"/>
        <v/>
      </c>
      <c r="I147" s="271"/>
    </row>
    <row r="148" spans="1:9" s="30" customFormat="1" x14ac:dyDescent="0.2">
      <c r="A148" s="137"/>
      <c r="B148" s="163"/>
      <c r="C148" s="180">
        <v>6561</v>
      </c>
      <c r="D148" s="369" t="s">
        <v>706</v>
      </c>
      <c r="E148" s="371"/>
      <c r="F148" s="278"/>
      <c r="G148" s="272"/>
      <c r="H148" s="270" t="str">
        <f t="shared" si="2"/>
        <v/>
      </c>
      <c r="I148" s="273"/>
    </row>
    <row r="149" spans="1:9" x14ac:dyDescent="0.2">
      <c r="A149" s="135"/>
      <c r="B149" s="139">
        <v>657</v>
      </c>
      <c r="C149" s="362" t="s">
        <v>729</v>
      </c>
      <c r="D149" s="363"/>
      <c r="E149" s="364"/>
      <c r="F149" s="277"/>
      <c r="G149" s="270"/>
      <c r="H149" s="270" t="str">
        <f t="shared" si="2"/>
        <v/>
      </c>
      <c r="I149" s="271"/>
    </row>
    <row r="150" spans="1:9" s="28" customFormat="1" x14ac:dyDescent="0.2">
      <c r="A150" s="134">
        <v>66</v>
      </c>
      <c r="B150" s="375" t="s">
        <v>730</v>
      </c>
      <c r="C150" s="360"/>
      <c r="D150" s="360"/>
      <c r="E150" s="361"/>
      <c r="F150" s="279"/>
      <c r="G150" s="280"/>
      <c r="H150" s="280" t="str">
        <f t="shared" si="2"/>
        <v/>
      </c>
      <c r="I150" s="281"/>
    </row>
    <row r="151" spans="1:9" s="28" customFormat="1" ht="13.5" thickBot="1" x14ac:dyDescent="0.25">
      <c r="A151" s="181" t="s">
        <v>731</v>
      </c>
      <c r="B151" s="182"/>
      <c r="C151" s="182"/>
      <c r="D151" s="182"/>
      <c r="E151" s="183"/>
      <c r="F151" s="282">
        <f>SUM(F8,F18,F69,F95,F126,F133,F150)</f>
        <v>330543</v>
      </c>
      <c r="G151" s="283">
        <f>SUM(G8,G18,G69,G95,G126,G133,G150)</f>
        <v>0</v>
      </c>
      <c r="H151" s="284">
        <f t="shared" si="2"/>
        <v>-330543</v>
      </c>
      <c r="I151" s="283">
        <f>SUM(I8,I18,I69,I95,I126,I133,I150)</f>
        <v>0</v>
      </c>
    </row>
    <row r="152" spans="1:9" s="28" customFormat="1" ht="13.5" thickTop="1" x14ac:dyDescent="0.2">
      <c r="A152" s="184">
        <v>70</v>
      </c>
      <c r="B152" s="395" t="s">
        <v>732</v>
      </c>
      <c r="C152" s="396"/>
      <c r="D152" s="396"/>
      <c r="E152" s="397"/>
      <c r="F152" s="285">
        <f>SUM(F153,F156,F159,F162,F165,F168:F171)</f>
        <v>49622</v>
      </c>
      <c r="G152" s="285">
        <f>SUM(G153,G156,G159,G162,G165,G168:G171)</f>
        <v>0</v>
      </c>
      <c r="H152" s="286">
        <f t="shared" si="2"/>
        <v>-49622</v>
      </c>
      <c r="I152" s="285">
        <f>SUM(I153,I156,I159,I162,I165,I168:I171)</f>
        <v>0</v>
      </c>
    </row>
    <row r="153" spans="1:9" x14ac:dyDescent="0.2">
      <c r="A153" s="157"/>
      <c r="B153" s="135">
        <v>700</v>
      </c>
      <c r="C153" s="372" t="s">
        <v>733</v>
      </c>
      <c r="D153" s="363"/>
      <c r="E153" s="364"/>
      <c r="F153" s="271">
        <f>SUM(F154:F155)</f>
        <v>7271</v>
      </c>
      <c r="G153" s="271">
        <f>SUM(G154:G155)</f>
        <v>0</v>
      </c>
      <c r="H153" s="271">
        <f t="shared" si="2"/>
        <v>-7271</v>
      </c>
      <c r="I153" s="271">
        <f>SUM(I154:I155)</f>
        <v>0</v>
      </c>
    </row>
    <row r="154" spans="1:9" x14ac:dyDescent="0.2">
      <c r="A154" s="157"/>
      <c r="B154" s="157"/>
      <c r="C154" s="139"/>
      <c r="D154" s="363" t="s">
        <v>734</v>
      </c>
      <c r="E154" s="364"/>
      <c r="F154" s="270">
        <v>7271</v>
      </c>
      <c r="G154" s="270"/>
      <c r="H154" s="270" t="str">
        <f t="shared" si="2"/>
        <v/>
      </c>
      <c r="I154" s="271"/>
    </row>
    <row r="155" spans="1:9" x14ac:dyDescent="0.2">
      <c r="A155" s="157"/>
      <c r="B155" s="185"/>
      <c r="C155" s="156"/>
      <c r="D155" s="363" t="s">
        <v>735</v>
      </c>
      <c r="E155" s="364"/>
      <c r="F155" s="270"/>
      <c r="G155" s="270"/>
      <c r="H155" s="270" t="str">
        <f t="shared" si="2"/>
        <v/>
      </c>
      <c r="I155" s="271"/>
    </row>
    <row r="156" spans="1:9" x14ac:dyDescent="0.2">
      <c r="A156" s="157"/>
      <c r="B156" s="135">
        <v>701</v>
      </c>
      <c r="C156" s="394" t="s">
        <v>736</v>
      </c>
      <c r="D156" s="363"/>
      <c r="E156" s="364"/>
      <c r="F156" s="271">
        <f>SUM(F157:F158)</f>
        <v>26200</v>
      </c>
      <c r="G156" s="271">
        <f>SUM(G157:G158)</f>
        <v>0</v>
      </c>
      <c r="H156" s="271">
        <f t="shared" si="2"/>
        <v>-26200</v>
      </c>
      <c r="I156" s="271">
        <f>SUM(I157:I158)</f>
        <v>0</v>
      </c>
    </row>
    <row r="157" spans="1:9" x14ac:dyDescent="0.2">
      <c r="A157" s="157"/>
      <c r="B157" s="157"/>
      <c r="C157" s="139"/>
      <c r="D157" s="363" t="s">
        <v>737</v>
      </c>
      <c r="E157" s="364"/>
      <c r="F157" s="270">
        <v>18000</v>
      </c>
      <c r="G157" s="270"/>
      <c r="H157" s="270" t="str">
        <f t="shared" si="2"/>
        <v/>
      </c>
      <c r="I157" s="271"/>
    </row>
    <row r="158" spans="1:9" x14ac:dyDescent="0.2">
      <c r="A158" s="157"/>
      <c r="B158" s="185"/>
      <c r="C158" s="156"/>
      <c r="D158" s="363" t="s">
        <v>738</v>
      </c>
      <c r="E158" s="364"/>
      <c r="F158" s="270">
        <v>8200</v>
      </c>
      <c r="G158" s="270"/>
      <c r="H158" s="270" t="str">
        <f t="shared" si="2"/>
        <v/>
      </c>
      <c r="I158" s="271"/>
    </row>
    <row r="159" spans="1:9" x14ac:dyDescent="0.2">
      <c r="A159" s="157"/>
      <c r="B159" s="135">
        <v>702</v>
      </c>
      <c r="C159" s="394" t="s">
        <v>739</v>
      </c>
      <c r="D159" s="363"/>
      <c r="E159" s="364"/>
      <c r="F159" s="271">
        <f>SUM(F160:F161)</f>
        <v>3700</v>
      </c>
      <c r="G159" s="271">
        <f>SUM(G160:G161)</f>
        <v>0</v>
      </c>
      <c r="H159" s="271">
        <f t="shared" si="2"/>
        <v>-3700</v>
      </c>
      <c r="I159" s="271">
        <f>SUM(I160:I161)</f>
        <v>0</v>
      </c>
    </row>
    <row r="160" spans="1:9" x14ac:dyDescent="0.2">
      <c r="A160" s="157"/>
      <c r="B160" s="157"/>
      <c r="C160" s="139"/>
      <c r="D160" s="363" t="s">
        <v>740</v>
      </c>
      <c r="E160" s="364"/>
      <c r="F160" s="270">
        <v>3700</v>
      </c>
      <c r="G160" s="270"/>
      <c r="H160" s="270" t="str">
        <f t="shared" si="2"/>
        <v/>
      </c>
      <c r="I160" s="271"/>
    </row>
    <row r="161" spans="1:9" x14ac:dyDescent="0.2">
      <c r="A161" s="157"/>
      <c r="B161" s="185"/>
      <c r="C161" s="156"/>
      <c r="D161" s="363" t="s">
        <v>741</v>
      </c>
      <c r="E161" s="364"/>
      <c r="F161" s="270"/>
      <c r="G161" s="270"/>
      <c r="H161" s="270" t="str">
        <f t="shared" si="2"/>
        <v/>
      </c>
      <c r="I161" s="271"/>
    </row>
    <row r="162" spans="1:9" x14ac:dyDescent="0.2">
      <c r="A162" s="157"/>
      <c r="B162" s="135">
        <v>703</v>
      </c>
      <c r="C162" s="394" t="s">
        <v>742</v>
      </c>
      <c r="D162" s="363"/>
      <c r="E162" s="364"/>
      <c r="F162" s="271">
        <f>SUM(F163:F164)</f>
        <v>0</v>
      </c>
      <c r="G162" s="271">
        <f>SUM(G163:G164)</f>
        <v>0</v>
      </c>
      <c r="H162" s="271">
        <f t="shared" si="2"/>
        <v>0</v>
      </c>
      <c r="I162" s="271">
        <f>SUM(I163:I164)</f>
        <v>0</v>
      </c>
    </row>
    <row r="163" spans="1:9" x14ac:dyDescent="0.2">
      <c r="A163" s="157"/>
      <c r="B163" s="157"/>
      <c r="C163" s="139"/>
      <c r="D163" s="363" t="s">
        <v>743</v>
      </c>
      <c r="E163" s="364"/>
      <c r="F163" s="270"/>
      <c r="G163" s="270"/>
      <c r="H163" s="270" t="str">
        <f t="shared" si="2"/>
        <v/>
      </c>
      <c r="I163" s="271"/>
    </row>
    <row r="164" spans="1:9" x14ac:dyDescent="0.2">
      <c r="A164" s="157"/>
      <c r="B164" s="157"/>
      <c r="C164" s="156"/>
      <c r="D164" s="363" t="s">
        <v>744</v>
      </c>
      <c r="E164" s="364"/>
      <c r="F164" s="270"/>
      <c r="G164" s="270"/>
      <c r="H164" s="270" t="str">
        <f t="shared" si="2"/>
        <v/>
      </c>
      <c r="I164" s="271"/>
    </row>
    <row r="165" spans="1:9" x14ac:dyDescent="0.2">
      <c r="A165" s="157"/>
      <c r="B165" s="139">
        <v>704</v>
      </c>
      <c r="C165" s="394" t="s">
        <v>745</v>
      </c>
      <c r="D165" s="363"/>
      <c r="E165" s="364"/>
      <c r="F165" s="271">
        <f>SUM(F166:F167)</f>
        <v>1500</v>
      </c>
      <c r="G165" s="271">
        <f>SUM(G166:G167)</f>
        <v>0</v>
      </c>
      <c r="H165" s="271">
        <f t="shared" si="2"/>
        <v>-1500</v>
      </c>
      <c r="I165" s="271">
        <f>SUM(I166:I167)</f>
        <v>0</v>
      </c>
    </row>
    <row r="166" spans="1:9" x14ac:dyDescent="0.2">
      <c r="A166" s="157"/>
      <c r="B166" s="157"/>
      <c r="C166" s="139"/>
      <c r="D166" s="363" t="s">
        <v>746</v>
      </c>
      <c r="E166" s="364"/>
      <c r="F166" s="270">
        <v>1500</v>
      </c>
      <c r="G166" s="270"/>
      <c r="H166" s="270" t="str">
        <f t="shared" si="2"/>
        <v/>
      </c>
      <c r="I166" s="271"/>
    </row>
    <row r="167" spans="1:9" x14ac:dyDescent="0.2">
      <c r="A167" s="157"/>
      <c r="B167" s="185"/>
      <c r="C167" s="156"/>
      <c r="D167" s="363" t="s">
        <v>747</v>
      </c>
      <c r="E167" s="364"/>
      <c r="F167" s="270"/>
      <c r="G167" s="270"/>
      <c r="H167" s="270" t="str">
        <f t="shared" si="2"/>
        <v/>
      </c>
      <c r="I167" s="271"/>
    </row>
    <row r="168" spans="1:9" x14ac:dyDescent="0.2">
      <c r="A168" s="135"/>
      <c r="B168" s="156">
        <v>705</v>
      </c>
      <c r="C168" s="398" t="s">
        <v>748</v>
      </c>
      <c r="D168" s="363"/>
      <c r="E168" s="364"/>
      <c r="F168" s="270">
        <v>5410</v>
      </c>
      <c r="G168" s="270"/>
      <c r="H168" s="270" t="str">
        <f t="shared" si="2"/>
        <v/>
      </c>
      <c r="I168" s="271"/>
    </row>
    <row r="169" spans="1:9" x14ac:dyDescent="0.2">
      <c r="A169" s="135"/>
      <c r="B169" s="136">
        <v>706</v>
      </c>
      <c r="C169" s="362" t="s">
        <v>749</v>
      </c>
      <c r="D169" s="363"/>
      <c r="E169" s="364"/>
      <c r="F169" s="270">
        <v>1000</v>
      </c>
      <c r="G169" s="270"/>
      <c r="H169" s="270" t="str">
        <f t="shared" si="2"/>
        <v/>
      </c>
      <c r="I169" s="271"/>
    </row>
    <row r="170" spans="1:9" x14ac:dyDescent="0.2">
      <c r="A170" s="135"/>
      <c r="B170" s="136">
        <v>707</v>
      </c>
      <c r="C170" s="362" t="s">
        <v>750</v>
      </c>
      <c r="D170" s="363"/>
      <c r="E170" s="364"/>
      <c r="F170" s="270">
        <v>4541</v>
      </c>
      <c r="G170" s="270"/>
      <c r="H170" s="270" t="str">
        <f t="shared" si="2"/>
        <v/>
      </c>
      <c r="I170" s="271"/>
    </row>
    <row r="171" spans="1:9" x14ac:dyDescent="0.2">
      <c r="A171" s="135"/>
      <c r="B171" s="139">
        <v>708</v>
      </c>
      <c r="C171" s="362" t="s">
        <v>751</v>
      </c>
      <c r="D171" s="363"/>
      <c r="E171" s="364"/>
      <c r="F171" s="270"/>
      <c r="G171" s="270"/>
      <c r="H171" s="270" t="str">
        <f t="shared" si="2"/>
        <v/>
      </c>
      <c r="I171" s="271"/>
    </row>
    <row r="172" spans="1:9" s="28" customFormat="1" x14ac:dyDescent="0.2">
      <c r="A172" s="132">
        <v>71</v>
      </c>
      <c r="B172" s="359" t="s">
        <v>752</v>
      </c>
      <c r="C172" s="376"/>
      <c r="D172" s="376"/>
      <c r="E172" s="377"/>
      <c r="F172" s="280"/>
      <c r="G172" s="280"/>
      <c r="H172" s="280" t="str">
        <f t="shared" si="2"/>
        <v/>
      </c>
      <c r="I172" s="281"/>
    </row>
    <row r="173" spans="1:9" s="28" customFormat="1" x14ac:dyDescent="0.2">
      <c r="A173" s="134">
        <v>72</v>
      </c>
      <c r="B173" s="359" t="s">
        <v>753</v>
      </c>
      <c r="C173" s="376"/>
      <c r="D173" s="376"/>
      <c r="E173" s="377"/>
      <c r="F173" s="280"/>
      <c r="G173" s="280"/>
      <c r="H173" s="280" t="str">
        <f t="shared" si="2"/>
        <v/>
      </c>
      <c r="I173" s="281"/>
    </row>
    <row r="174" spans="1:9" s="28" customFormat="1" x14ac:dyDescent="0.2">
      <c r="A174" s="140">
        <v>73</v>
      </c>
      <c r="B174" s="359" t="s">
        <v>754</v>
      </c>
      <c r="C174" s="360"/>
      <c r="D174" s="360"/>
      <c r="E174" s="361"/>
      <c r="F174" s="268">
        <f>SUM(F175:F182)</f>
        <v>267718</v>
      </c>
      <c r="G174" s="268">
        <f>SUM(G175:G182)</f>
        <v>0</v>
      </c>
      <c r="H174" s="269">
        <f t="shared" si="2"/>
        <v>-267718</v>
      </c>
      <c r="I174" s="268">
        <f>SUM(I175:I182)</f>
        <v>0</v>
      </c>
    </row>
    <row r="175" spans="1:9" s="28" customFormat="1" x14ac:dyDescent="0.2">
      <c r="A175" s="134"/>
      <c r="B175" s="186">
        <v>730</v>
      </c>
      <c r="C175" s="362" t="s">
        <v>755</v>
      </c>
      <c r="D175" s="363"/>
      <c r="E175" s="364"/>
      <c r="F175" s="277"/>
      <c r="G175" s="270"/>
      <c r="H175" s="270" t="str">
        <f t="shared" si="2"/>
        <v/>
      </c>
      <c r="I175" s="271"/>
    </row>
    <row r="176" spans="1:9" x14ac:dyDescent="0.2">
      <c r="A176" s="135"/>
      <c r="B176" s="187">
        <v>731</v>
      </c>
      <c r="C176" s="362" t="s">
        <v>756</v>
      </c>
      <c r="D176" s="363"/>
      <c r="E176" s="364"/>
      <c r="F176" s="277"/>
      <c r="G176" s="270"/>
      <c r="H176" s="270" t="str">
        <f t="shared" si="2"/>
        <v/>
      </c>
      <c r="I176" s="271"/>
    </row>
    <row r="177" spans="1:9" x14ac:dyDescent="0.2">
      <c r="A177" s="135"/>
      <c r="B177" s="187">
        <v>732</v>
      </c>
      <c r="C177" s="362" t="s">
        <v>757</v>
      </c>
      <c r="D177" s="363"/>
      <c r="E177" s="364"/>
      <c r="F177" s="277">
        <v>7097</v>
      </c>
      <c r="G177" s="270"/>
      <c r="H177" s="270" t="str">
        <f t="shared" si="2"/>
        <v/>
      </c>
      <c r="I177" s="271"/>
    </row>
    <row r="178" spans="1:9" x14ac:dyDescent="0.2">
      <c r="A178" s="135"/>
      <c r="B178" s="187">
        <v>733</v>
      </c>
      <c r="C178" s="362" t="s">
        <v>758</v>
      </c>
      <c r="D178" s="363"/>
      <c r="E178" s="364"/>
      <c r="F178" s="277"/>
      <c r="G178" s="270"/>
      <c r="H178" s="270" t="str">
        <f t="shared" si="2"/>
        <v/>
      </c>
      <c r="I178" s="271"/>
    </row>
    <row r="179" spans="1:9" x14ac:dyDescent="0.2">
      <c r="A179" s="135"/>
      <c r="B179" s="187">
        <v>734</v>
      </c>
      <c r="C179" s="362" t="s">
        <v>759</v>
      </c>
      <c r="D179" s="363"/>
      <c r="E179" s="364"/>
      <c r="F179" s="277"/>
      <c r="G179" s="270"/>
      <c r="H179" s="270" t="str">
        <f t="shared" si="2"/>
        <v/>
      </c>
      <c r="I179" s="271"/>
    </row>
    <row r="180" spans="1:9" x14ac:dyDescent="0.2">
      <c r="A180" s="135"/>
      <c r="B180" s="188">
        <v>735</v>
      </c>
      <c r="C180" s="362" t="s">
        <v>760</v>
      </c>
      <c r="D180" s="363"/>
      <c r="E180" s="364"/>
      <c r="F180" s="277"/>
      <c r="G180" s="270"/>
      <c r="H180" s="270" t="str">
        <f t="shared" si="2"/>
        <v/>
      </c>
      <c r="I180" s="271"/>
    </row>
    <row r="181" spans="1:9" x14ac:dyDescent="0.2">
      <c r="A181" s="157"/>
      <c r="B181" s="108">
        <v>736</v>
      </c>
      <c r="C181" s="362" t="s">
        <v>761</v>
      </c>
      <c r="D181" s="363"/>
      <c r="E181" s="364"/>
      <c r="F181" s="277">
        <v>5000</v>
      </c>
      <c r="G181" s="270"/>
      <c r="H181" s="270" t="str">
        <f t="shared" si="2"/>
        <v/>
      </c>
      <c r="I181" s="271"/>
    </row>
    <row r="182" spans="1:9" x14ac:dyDescent="0.2">
      <c r="A182" s="157"/>
      <c r="B182" s="157"/>
      <c r="C182" s="378" t="s">
        <v>762</v>
      </c>
      <c r="D182" s="366"/>
      <c r="E182" s="367"/>
      <c r="F182" s="276">
        <f>SUM(F183:F191)</f>
        <v>255621</v>
      </c>
      <c r="G182" s="271">
        <f>SUM(G183:G191)</f>
        <v>0</v>
      </c>
      <c r="H182" s="271">
        <f t="shared" si="2"/>
        <v>-255621</v>
      </c>
      <c r="I182" s="271">
        <f>SUM(I183:I191)</f>
        <v>0</v>
      </c>
    </row>
    <row r="183" spans="1:9" s="31" customFormat="1" x14ac:dyDescent="0.2">
      <c r="A183" s="147"/>
      <c r="B183" s="147"/>
      <c r="C183" s="144"/>
      <c r="D183" s="399" t="s">
        <v>975</v>
      </c>
      <c r="E183" s="400"/>
      <c r="F183" s="277">
        <v>180000</v>
      </c>
      <c r="G183" s="270"/>
      <c r="H183" s="270" t="str">
        <f t="shared" si="2"/>
        <v/>
      </c>
      <c r="I183" s="271"/>
    </row>
    <row r="184" spans="1:9" s="31" customFormat="1" x14ac:dyDescent="0.2">
      <c r="A184" s="147"/>
      <c r="B184" s="147"/>
      <c r="C184" s="141"/>
      <c r="D184" s="399" t="s">
        <v>976</v>
      </c>
      <c r="E184" s="400"/>
      <c r="F184" s="277"/>
      <c r="G184" s="270"/>
      <c r="H184" s="270" t="str">
        <f t="shared" si="2"/>
        <v/>
      </c>
      <c r="I184" s="271"/>
    </row>
    <row r="185" spans="1:9" s="31" customFormat="1" x14ac:dyDescent="0.2">
      <c r="A185" s="147"/>
      <c r="B185" s="147"/>
      <c r="C185" s="141"/>
      <c r="D185" s="399" t="s">
        <v>977</v>
      </c>
      <c r="E185" s="400"/>
      <c r="F185" s="277"/>
      <c r="G185" s="270"/>
      <c r="H185" s="270" t="str">
        <f t="shared" si="2"/>
        <v/>
      </c>
      <c r="I185" s="271"/>
    </row>
    <row r="186" spans="1:9" s="31" customFormat="1" x14ac:dyDescent="0.2">
      <c r="A186" s="147"/>
      <c r="B186" s="147"/>
      <c r="C186" s="141"/>
      <c r="D186" s="399" t="s">
        <v>978</v>
      </c>
      <c r="E186" s="400"/>
      <c r="F186" s="277"/>
      <c r="G186" s="270"/>
      <c r="H186" s="270" t="str">
        <f t="shared" si="2"/>
        <v/>
      </c>
      <c r="I186" s="271"/>
    </row>
    <row r="187" spans="1:9" s="31" customFormat="1" x14ac:dyDescent="0.2">
      <c r="A187" s="147"/>
      <c r="B187" s="147"/>
      <c r="C187" s="141"/>
      <c r="D187" s="399" t="s">
        <v>979</v>
      </c>
      <c r="E187" s="400"/>
      <c r="F187" s="277">
        <v>64621</v>
      </c>
      <c r="G187" s="270"/>
      <c r="H187" s="270" t="str">
        <f t="shared" si="2"/>
        <v/>
      </c>
      <c r="I187" s="271"/>
    </row>
    <row r="188" spans="1:9" s="31" customFormat="1" x14ac:dyDescent="0.2">
      <c r="A188" s="147"/>
      <c r="B188" s="147"/>
      <c r="C188" s="141"/>
      <c r="D188" s="399" t="s">
        <v>980</v>
      </c>
      <c r="E188" s="400"/>
      <c r="F188" s="277">
        <v>0</v>
      </c>
      <c r="G188" s="270"/>
      <c r="H188" s="270" t="str">
        <f t="shared" si="2"/>
        <v/>
      </c>
      <c r="I188" s="271"/>
    </row>
    <row r="189" spans="1:9" s="31" customFormat="1" x14ac:dyDescent="0.2">
      <c r="A189" s="147"/>
      <c r="B189" s="147"/>
      <c r="C189" s="141"/>
      <c r="D189" s="399" t="s">
        <v>981</v>
      </c>
      <c r="E189" s="400"/>
      <c r="F189" s="277">
        <v>10000</v>
      </c>
      <c r="G189" s="270"/>
      <c r="H189" s="270" t="str">
        <f t="shared" si="2"/>
        <v/>
      </c>
      <c r="I189" s="271"/>
    </row>
    <row r="190" spans="1:9" s="31" customFormat="1" x14ac:dyDescent="0.2">
      <c r="A190" s="147"/>
      <c r="B190" s="147"/>
      <c r="C190" s="141"/>
      <c r="D190" s="399" t="s">
        <v>982</v>
      </c>
      <c r="E190" s="400"/>
      <c r="F190" s="277">
        <v>1000</v>
      </c>
      <c r="G190" s="270"/>
      <c r="H190" s="270" t="str">
        <f t="shared" ref="H190:H229" si="3">IF(F190&lt;&gt;"",(IF((G190&lt;&gt;"")*AND(F190&lt;&gt;""),SUM(G190,-F190),"")),"")</f>
        <v/>
      </c>
      <c r="I190" s="271"/>
    </row>
    <row r="191" spans="1:9" s="31" customFormat="1" x14ac:dyDescent="0.2">
      <c r="A191" s="150"/>
      <c r="B191" s="147"/>
      <c r="C191" s="143"/>
      <c r="D191" s="402" t="s">
        <v>983</v>
      </c>
      <c r="E191" s="403"/>
      <c r="F191" s="277"/>
      <c r="G191" s="270"/>
      <c r="H191" s="270" t="str">
        <f t="shared" si="3"/>
        <v/>
      </c>
      <c r="I191" s="271"/>
    </row>
    <row r="192" spans="1:9" s="28" customFormat="1" x14ac:dyDescent="0.2">
      <c r="A192" s="167">
        <v>74</v>
      </c>
      <c r="B192" s="359" t="s">
        <v>763</v>
      </c>
      <c r="C192" s="401"/>
      <c r="D192" s="376"/>
      <c r="E192" s="377"/>
      <c r="F192" s="275">
        <f>SUM(F193:F199)</f>
        <v>2953</v>
      </c>
      <c r="G192" s="268">
        <f>SUM(G193:G199)</f>
        <v>0</v>
      </c>
      <c r="H192" s="269">
        <f t="shared" si="3"/>
        <v>-2953</v>
      </c>
      <c r="I192" s="268">
        <f>SUM(I193:I199)</f>
        <v>0</v>
      </c>
    </row>
    <row r="193" spans="1:9" x14ac:dyDescent="0.2">
      <c r="A193" s="135"/>
      <c r="B193" s="185">
        <v>740</v>
      </c>
      <c r="C193" s="372"/>
      <c r="D193" s="373"/>
      <c r="E193" s="374"/>
      <c r="F193" s="277"/>
      <c r="G193" s="270"/>
      <c r="H193" s="270" t="str">
        <f t="shared" si="3"/>
        <v/>
      </c>
      <c r="I193" s="271"/>
    </row>
    <row r="194" spans="1:9" x14ac:dyDescent="0.2">
      <c r="A194" s="135"/>
      <c r="B194" s="136">
        <v>741</v>
      </c>
      <c r="C194" s="362" t="s">
        <v>764</v>
      </c>
      <c r="D194" s="363"/>
      <c r="E194" s="364"/>
      <c r="F194" s="270"/>
      <c r="G194" s="270"/>
      <c r="H194" s="270" t="str">
        <f t="shared" si="3"/>
        <v/>
      </c>
      <c r="I194" s="271"/>
    </row>
    <row r="195" spans="1:9" x14ac:dyDescent="0.2">
      <c r="A195" s="135"/>
      <c r="B195" s="136">
        <v>742</v>
      </c>
      <c r="C195" s="362" t="s">
        <v>765</v>
      </c>
      <c r="D195" s="363"/>
      <c r="E195" s="364"/>
      <c r="F195" s="270"/>
      <c r="G195" s="270"/>
      <c r="H195" s="270" t="str">
        <f t="shared" si="3"/>
        <v/>
      </c>
      <c r="I195" s="271"/>
    </row>
    <row r="196" spans="1:9" x14ac:dyDescent="0.2">
      <c r="A196" s="135"/>
      <c r="B196" s="136">
        <v>743</v>
      </c>
      <c r="C196" s="362" t="s">
        <v>766</v>
      </c>
      <c r="D196" s="363"/>
      <c r="E196" s="364"/>
      <c r="F196" s="270"/>
      <c r="G196" s="270"/>
      <c r="H196" s="270" t="str">
        <f t="shared" si="3"/>
        <v/>
      </c>
      <c r="I196" s="271"/>
    </row>
    <row r="197" spans="1:9" x14ac:dyDescent="0.2">
      <c r="A197" s="135"/>
      <c r="B197" s="136">
        <v>744</v>
      </c>
      <c r="C197" s="362" t="s">
        <v>767</v>
      </c>
      <c r="D197" s="363"/>
      <c r="E197" s="364"/>
      <c r="F197" s="270"/>
      <c r="G197" s="270"/>
      <c r="H197" s="270" t="str">
        <f t="shared" si="3"/>
        <v/>
      </c>
      <c r="I197" s="271"/>
    </row>
    <row r="198" spans="1:9" x14ac:dyDescent="0.2">
      <c r="A198" s="135"/>
      <c r="B198" s="136">
        <v>745</v>
      </c>
      <c r="C198" s="362" t="s">
        <v>768</v>
      </c>
      <c r="D198" s="363"/>
      <c r="E198" s="364"/>
      <c r="F198" s="270"/>
      <c r="G198" s="270"/>
      <c r="H198" s="270" t="str">
        <f t="shared" si="3"/>
        <v/>
      </c>
      <c r="I198" s="271"/>
    </row>
    <row r="199" spans="1:9" x14ac:dyDescent="0.2">
      <c r="A199" s="135"/>
      <c r="B199" s="139">
        <v>746</v>
      </c>
      <c r="C199" s="362" t="s">
        <v>769</v>
      </c>
      <c r="D199" s="363"/>
      <c r="E199" s="364"/>
      <c r="F199" s="270">
        <v>2953</v>
      </c>
      <c r="G199" s="270"/>
      <c r="H199" s="270" t="str">
        <f t="shared" si="3"/>
        <v/>
      </c>
      <c r="I199" s="271"/>
    </row>
    <row r="200" spans="1:9" s="28" customFormat="1" x14ac:dyDescent="0.2">
      <c r="A200" s="140">
        <v>75</v>
      </c>
      <c r="B200" s="359" t="s">
        <v>770</v>
      </c>
      <c r="C200" s="376"/>
      <c r="D200" s="376"/>
      <c r="E200" s="377"/>
      <c r="F200" s="268">
        <f>SUM(F201:F207)</f>
        <v>250</v>
      </c>
      <c r="G200" s="268">
        <f>SUM(G201:G207)</f>
        <v>0</v>
      </c>
      <c r="H200" s="269">
        <f t="shared" si="3"/>
        <v>-250</v>
      </c>
      <c r="I200" s="268">
        <f>SUM(I201:I207)</f>
        <v>0</v>
      </c>
    </row>
    <row r="201" spans="1:9" x14ac:dyDescent="0.2">
      <c r="A201" s="135"/>
      <c r="B201" s="156">
        <v>750</v>
      </c>
      <c r="C201" s="362" t="s">
        <v>771</v>
      </c>
      <c r="D201" s="363"/>
      <c r="E201" s="364"/>
      <c r="F201" s="270">
        <v>250</v>
      </c>
      <c r="G201" s="270"/>
      <c r="H201" s="270" t="str">
        <f t="shared" si="3"/>
        <v/>
      </c>
      <c r="I201" s="271"/>
    </row>
    <row r="202" spans="1:9" x14ac:dyDescent="0.2">
      <c r="A202" s="135"/>
      <c r="B202" s="136">
        <v>751</v>
      </c>
      <c r="C202" s="362"/>
      <c r="D202" s="363"/>
      <c r="E202" s="364"/>
      <c r="F202" s="270"/>
      <c r="G202" s="270"/>
      <c r="H202" s="270" t="str">
        <f t="shared" si="3"/>
        <v/>
      </c>
      <c r="I202" s="271"/>
    </row>
    <row r="203" spans="1:9" x14ac:dyDescent="0.2">
      <c r="A203" s="135"/>
      <c r="B203" s="136">
        <v>752</v>
      </c>
      <c r="C203" s="362" t="s">
        <v>772</v>
      </c>
      <c r="D203" s="363"/>
      <c r="E203" s="364"/>
      <c r="F203" s="270"/>
      <c r="G203" s="270"/>
      <c r="H203" s="270" t="str">
        <f t="shared" si="3"/>
        <v/>
      </c>
      <c r="I203" s="271"/>
    </row>
    <row r="204" spans="1:9" x14ac:dyDescent="0.2">
      <c r="A204" s="135"/>
      <c r="B204" s="136">
        <v>753</v>
      </c>
      <c r="C204" s="362"/>
      <c r="D204" s="363"/>
      <c r="E204" s="364"/>
      <c r="F204" s="270"/>
      <c r="G204" s="270"/>
      <c r="H204" s="270" t="str">
        <f t="shared" si="3"/>
        <v/>
      </c>
      <c r="I204" s="271"/>
    </row>
    <row r="205" spans="1:9" x14ac:dyDescent="0.2">
      <c r="A205" s="135"/>
      <c r="B205" s="136">
        <v>754</v>
      </c>
      <c r="C205" s="362" t="s">
        <v>726</v>
      </c>
      <c r="D205" s="363"/>
      <c r="E205" s="364"/>
      <c r="F205" s="270"/>
      <c r="G205" s="270"/>
      <c r="H205" s="270" t="str">
        <f t="shared" si="3"/>
        <v/>
      </c>
      <c r="I205" s="271"/>
    </row>
    <row r="206" spans="1:9" x14ac:dyDescent="0.2">
      <c r="A206" s="135"/>
      <c r="B206" s="136">
        <v>755</v>
      </c>
      <c r="C206" s="362" t="s">
        <v>727</v>
      </c>
      <c r="D206" s="363"/>
      <c r="E206" s="364"/>
      <c r="F206" s="270"/>
      <c r="G206" s="270"/>
      <c r="H206" s="270" t="str">
        <f t="shared" si="3"/>
        <v/>
      </c>
      <c r="I206" s="271"/>
    </row>
    <row r="207" spans="1:9" x14ac:dyDescent="0.2">
      <c r="A207" s="135"/>
      <c r="B207" s="139">
        <v>756</v>
      </c>
      <c r="C207" s="362" t="s">
        <v>773</v>
      </c>
      <c r="D207" s="363"/>
      <c r="E207" s="364"/>
      <c r="F207" s="270"/>
      <c r="G207" s="270"/>
      <c r="H207" s="270" t="str">
        <f t="shared" si="3"/>
        <v/>
      </c>
      <c r="I207" s="271"/>
    </row>
    <row r="208" spans="1:9" s="28" customFormat="1" x14ac:dyDescent="0.2">
      <c r="A208" s="134">
        <v>76</v>
      </c>
      <c r="B208" s="375" t="s">
        <v>774</v>
      </c>
      <c r="C208" s="360"/>
      <c r="D208" s="360"/>
      <c r="E208" s="361"/>
      <c r="F208" s="280">
        <v>10000</v>
      </c>
      <c r="G208" s="280"/>
      <c r="H208" s="280" t="str">
        <f t="shared" si="3"/>
        <v/>
      </c>
      <c r="I208" s="281"/>
    </row>
    <row r="209" spans="1:9" s="28" customFormat="1" ht="13.5" thickBot="1" x14ac:dyDescent="0.25">
      <c r="A209" s="181" t="s">
        <v>775</v>
      </c>
      <c r="B209" s="182"/>
      <c r="C209" s="182"/>
      <c r="D209" s="182"/>
      <c r="E209" s="183"/>
      <c r="F209" s="282">
        <f>SUM(F152,F172,F173,F174,F192,F200,F208)</f>
        <v>330543</v>
      </c>
      <c r="G209" s="283">
        <f>SUM(G152,G172,G173,G174,G192,G200,G208)</f>
        <v>0</v>
      </c>
      <c r="H209" s="284">
        <f t="shared" si="3"/>
        <v>-330543</v>
      </c>
      <c r="I209" s="283">
        <f>SUM(I152,I172,I173,I174,I192,I200,I208)</f>
        <v>0</v>
      </c>
    </row>
    <row r="210" spans="1:9" s="28" customFormat="1" ht="14.25" thickTop="1" thickBot="1" x14ac:dyDescent="0.25">
      <c r="A210" s="189" t="s">
        <v>776</v>
      </c>
      <c r="B210" s="190"/>
      <c r="C210" s="190"/>
      <c r="D210" s="190"/>
      <c r="E210" s="190"/>
      <c r="F210" s="287">
        <f>SUM(F209,-F151)</f>
        <v>0</v>
      </c>
      <c r="G210" s="287">
        <f>SUM(G209,-G151)</f>
        <v>0</v>
      </c>
      <c r="H210" s="288">
        <f t="shared" si="3"/>
        <v>0</v>
      </c>
      <c r="I210" s="289">
        <f>SUM(I209,-I151)</f>
        <v>0</v>
      </c>
    </row>
    <row r="211" spans="1:9" ht="14.25" thickTop="1" thickBot="1" x14ac:dyDescent="0.25">
      <c r="E211" s="33" t="s">
        <v>777</v>
      </c>
      <c r="H211" s="79" t="str">
        <f t="shared" si="3"/>
        <v/>
      </c>
    </row>
    <row r="212" spans="1:9" ht="52.5" thickTop="1" thickBot="1" x14ac:dyDescent="0.25">
      <c r="D212" s="191"/>
      <c r="E212" s="192" t="s">
        <v>989</v>
      </c>
      <c r="F212" s="290" t="str">
        <f>F7</f>
        <v>begroting aanvraag of actieplan</v>
      </c>
      <c r="G212" s="290" t="str">
        <f>G7</f>
        <v>afrekening</v>
      </c>
      <c r="H212" s="290" t="str">
        <f>H7</f>
        <v>vergelijking meest recente begroting - afrekening</v>
      </c>
      <c r="I212" s="291" t="str">
        <f>I7</f>
        <v>aanvaarde projectkosten en -opbrengsten (administratie)</v>
      </c>
    </row>
    <row r="213" spans="1:9" ht="13.5" thickTop="1" x14ac:dyDescent="0.2">
      <c r="D213" s="193">
        <v>60</v>
      </c>
      <c r="E213" s="164" t="s">
        <v>620</v>
      </c>
      <c r="F213" s="292">
        <f>F8</f>
        <v>17519</v>
      </c>
      <c r="G213" s="292">
        <f>G8</f>
        <v>0</v>
      </c>
      <c r="H213" s="292">
        <f t="shared" si="3"/>
        <v>-17519</v>
      </c>
      <c r="I213" s="293">
        <f>I8</f>
        <v>0</v>
      </c>
    </row>
    <row r="214" spans="1:9" x14ac:dyDescent="0.2">
      <c r="D214" s="194">
        <v>61</v>
      </c>
      <c r="E214" s="132" t="s">
        <v>630</v>
      </c>
      <c r="F214" s="271">
        <f>F18</f>
        <v>151929</v>
      </c>
      <c r="G214" s="271">
        <f>G18</f>
        <v>0</v>
      </c>
      <c r="H214" s="271">
        <f t="shared" si="3"/>
        <v>-151929</v>
      </c>
      <c r="I214" s="294">
        <f>I18</f>
        <v>0</v>
      </c>
    </row>
    <row r="215" spans="1:9" x14ac:dyDescent="0.2">
      <c r="D215" s="194">
        <v>62</v>
      </c>
      <c r="E215" s="132" t="s">
        <v>675</v>
      </c>
      <c r="F215" s="271">
        <f>F69</f>
        <v>143285</v>
      </c>
      <c r="G215" s="271">
        <f>G69</f>
        <v>0</v>
      </c>
      <c r="H215" s="271">
        <f t="shared" si="3"/>
        <v>-143285</v>
      </c>
      <c r="I215" s="294">
        <f>I69</f>
        <v>0</v>
      </c>
    </row>
    <row r="216" spans="1:9" x14ac:dyDescent="0.2">
      <c r="D216" s="194">
        <v>63</v>
      </c>
      <c r="E216" s="132" t="s">
        <v>692</v>
      </c>
      <c r="F216" s="271">
        <f>F95</f>
        <v>16010</v>
      </c>
      <c r="G216" s="271">
        <f>G95</f>
        <v>0</v>
      </c>
      <c r="H216" s="271">
        <f t="shared" si="3"/>
        <v>-16010</v>
      </c>
      <c r="I216" s="294">
        <f>I95</f>
        <v>0</v>
      </c>
    </row>
    <row r="217" spans="1:9" x14ac:dyDescent="0.2">
      <c r="D217" s="194">
        <v>64</v>
      </c>
      <c r="E217" s="132" t="s">
        <v>710</v>
      </c>
      <c r="F217" s="271">
        <f>F126</f>
        <v>1450</v>
      </c>
      <c r="G217" s="271">
        <f>G126</f>
        <v>0</v>
      </c>
      <c r="H217" s="271">
        <f t="shared" si="3"/>
        <v>-1450</v>
      </c>
      <c r="I217" s="294">
        <f>I126</f>
        <v>0</v>
      </c>
    </row>
    <row r="218" spans="1:9" x14ac:dyDescent="0.2">
      <c r="D218" s="194">
        <v>65</v>
      </c>
      <c r="E218" s="132" t="s">
        <v>717</v>
      </c>
      <c r="F218" s="271">
        <f>F133</f>
        <v>350</v>
      </c>
      <c r="G218" s="271">
        <f>G133</f>
        <v>0</v>
      </c>
      <c r="H218" s="271">
        <f t="shared" si="3"/>
        <v>-350</v>
      </c>
      <c r="I218" s="294">
        <f>I133</f>
        <v>0</v>
      </c>
    </row>
    <row r="219" spans="1:9" x14ac:dyDescent="0.2">
      <c r="D219" s="194">
        <v>66</v>
      </c>
      <c r="E219" s="132" t="s">
        <v>730</v>
      </c>
      <c r="F219" s="271">
        <f t="shared" ref="F219:G221" si="4">F150</f>
        <v>0</v>
      </c>
      <c r="G219" s="271">
        <f t="shared" si="4"/>
        <v>0</v>
      </c>
      <c r="H219" s="271">
        <f t="shared" si="3"/>
        <v>0</v>
      </c>
      <c r="I219" s="294">
        <f>I150</f>
        <v>0</v>
      </c>
    </row>
    <row r="220" spans="1:9" ht="13.5" thickBot="1" x14ac:dyDescent="0.25">
      <c r="D220" s="195" t="s">
        <v>731</v>
      </c>
      <c r="E220" s="196"/>
      <c r="F220" s="295">
        <f t="shared" si="4"/>
        <v>330543</v>
      </c>
      <c r="G220" s="295">
        <f t="shared" si="4"/>
        <v>0</v>
      </c>
      <c r="H220" s="296">
        <f t="shared" si="3"/>
        <v>-330543</v>
      </c>
      <c r="I220" s="297">
        <f>I151</f>
        <v>0</v>
      </c>
    </row>
    <row r="221" spans="1:9" ht="13.5" thickTop="1" x14ac:dyDescent="0.2">
      <c r="D221" s="193">
        <v>70</v>
      </c>
      <c r="E221" s="164" t="s">
        <v>732</v>
      </c>
      <c r="F221" s="292">
        <f t="shared" si="4"/>
        <v>49622</v>
      </c>
      <c r="G221" s="292">
        <f t="shared" si="4"/>
        <v>0</v>
      </c>
      <c r="H221" s="292">
        <f t="shared" si="3"/>
        <v>-49622</v>
      </c>
      <c r="I221" s="293">
        <f>I152</f>
        <v>0</v>
      </c>
    </row>
    <row r="222" spans="1:9" x14ac:dyDescent="0.2">
      <c r="D222" s="194">
        <v>71</v>
      </c>
      <c r="E222" s="132" t="s">
        <v>752</v>
      </c>
      <c r="F222" s="271">
        <f t="shared" ref="F222:G224" si="5">F172</f>
        <v>0</v>
      </c>
      <c r="G222" s="271">
        <f t="shared" si="5"/>
        <v>0</v>
      </c>
      <c r="H222" s="271">
        <f t="shared" si="3"/>
        <v>0</v>
      </c>
      <c r="I222" s="294">
        <f>I172</f>
        <v>0</v>
      </c>
    </row>
    <row r="223" spans="1:9" x14ac:dyDescent="0.2">
      <c r="D223" s="194">
        <v>72</v>
      </c>
      <c r="E223" s="132" t="s">
        <v>753</v>
      </c>
      <c r="F223" s="271">
        <f t="shared" si="5"/>
        <v>0</v>
      </c>
      <c r="G223" s="271">
        <f t="shared" si="5"/>
        <v>0</v>
      </c>
      <c r="H223" s="271">
        <f t="shared" si="3"/>
        <v>0</v>
      </c>
      <c r="I223" s="294">
        <f>I173</f>
        <v>0</v>
      </c>
    </row>
    <row r="224" spans="1:9" x14ac:dyDescent="0.2">
      <c r="D224" s="194">
        <v>73</v>
      </c>
      <c r="E224" s="132" t="s">
        <v>754</v>
      </c>
      <c r="F224" s="271">
        <f t="shared" si="5"/>
        <v>267718</v>
      </c>
      <c r="G224" s="271">
        <f t="shared" si="5"/>
        <v>0</v>
      </c>
      <c r="H224" s="271">
        <f t="shared" si="3"/>
        <v>-267718</v>
      </c>
      <c r="I224" s="294">
        <f>I174</f>
        <v>0</v>
      </c>
    </row>
    <row r="225" spans="4:9" x14ac:dyDescent="0.2">
      <c r="D225" s="194">
        <v>74</v>
      </c>
      <c r="E225" s="132" t="s">
        <v>763</v>
      </c>
      <c r="F225" s="271">
        <f>F192</f>
        <v>2953</v>
      </c>
      <c r="G225" s="271">
        <f>G192</f>
        <v>0</v>
      </c>
      <c r="H225" s="271">
        <f t="shared" si="3"/>
        <v>-2953</v>
      </c>
      <c r="I225" s="294">
        <f>I192</f>
        <v>0</v>
      </c>
    </row>
    <row r="226" spans="4:9" x14ac:dyDescent="0.2">
      <c r="D226" s="194">
        <v>75</v>
      </c>
      <c r="E226" s="132" t="s">
        <v>770</v>
      </c>
      <c r="F226" s="271">
        <f>F200</f>
        <v>250</v>
      </c>
      <c r="G226" s="271">
        <f>G200</f>
        <v>0</v>
      </c>
      <c r="H226" s="271">
        <f t="shared" si="3"/>
        <v>-250</v>
      </c>
      <c r="I226" s="294">
        <f>I200</f>
        <v>0</v>
      </c>
    </row>
    <row r="227" spans="4:9" x14ac:dyDescent="0.2">
      <c r="D227" s="194">
        <v>76</v>
      </c>
      <c r="E227" s="132" t="s">
        <v>774</v>
      </c>
      <c r="F227" s="271">
        <f>F208</f>
        <v>10000</v>
      </c>
      <c r="G227" s="271">
        <f>G208</f>
        <v>0</v>
      </c>
      <c r="H227" s="271">
        <f t="shared" si="3"/>
        <v>-10000</v>
      </c>
      <c r="I227" s="294">
        <f>I208</f>
        <v>0</v>
      </c>
    </row>
    <row r="228" spans="4:9" ht="13.5" thickBot="1" x14ac:dyDescent="0.25">
      <c r="D228" s="195" t="s">
        <v>775</v>
      </c>
      <c r="E228" s="197"/>
      <c r="F228" s="295">
        <f>F209</f>
        <v>330543</v>
      </c>
      <c r="G228" s="295">
        <f t="shared" ref="G228:G229" si="6">G209</f>
        <v>0</v>
      </c>
      <c r="H228" s="298">
        <f t="shared" si="3"/>
        <v>-330543</v>
      </c>
      <c r="I228" s="297">
        <f t="shared" ref="I228:I229" si="7">I209</f>
        <v>0</v>
      </c>
    </row>
    <row r="229" spans="4:9" ht="14.25" thickTop="1" thickBot="1" x14ac:dyDescent="0.25">
      <c r="D229" s="198" t="s">
        <v>776</v>
      </c>
      <c r="E229" s="199"/>
      <c r="F229" s="299">
        <f>F210</f>
        <v>0</v>
      </c>
      <c r="G229" s="299">
        <f t="shared" si="6"/>
        <v>0</v>
      </c>
      <c r="H229" s="300">
        <f t="shared" si="3"/>
        <v>0</v>
      </c>
      <c r="I229" s="301">
        <f t="shared" si="7"/>
        <v>0</v>
      </c>
    </row>
    <row r="230" spans="4:9" ht="13.5" thickTop="1" x14ac:dyDescent="0.2">
      <c r="E230" s="34"/>
    </row>
    <row r="231" spans="4:9" x14ac:dyDescent="0.2">
      <c r="E231" s="35"/>
    </row>
  </sheetData>
  <protectedRanges>
    <protectedRange sqref="F193:G199 F201:G208 I201:I208 I193:I199" name="Bereik5"/>
    <protectedRange sqref="F154:G155 F157:G158 F160:G161 F163:G164 F166:G173 F175:G181 F183:G191 I154:I155 I157:I158 I160:I161 I163:I164 I166:I173 I175:I181 I183:I191" name="Bereik4"/>
    <protectedRange sqref="F135:G138 F140:G145 F147:G150 I147:I150 I135:I138 I140:I145" name="Bereik3"/>
    <protectedRange sqref="F71:G75 F77:G80 F83:G85 F87:G91 F93:G94 F97:G101 F103:G104 F106:G107 F109:G110 F112:G113 F115:G116 F118:G119 F121:G122 F124:G125 F127:G132 I71:I75 I77:I80 I83:I85 I87:I91 I93:I94 I97:I101 I103:I104 I106:I107 I109:I110 I112:I113 I115:I116 I118:I119 I121:I122 I124:I125 I127:I132" name="Bereik2"/>
    <protectedRange sqref="F9:G17 F20:G23 F25:G28 F30:G31 F33:G34 F37:G38 F40:G49 I37:I38 I40:I49 I61:I68 I56:I59 F56:G59 F61:G68 I9:I17 I20:I23 I25:I28 I30:I31 I33:I34" name="Bereik1"/>
  </protectedRanges>
  <mergeCells count="183">
    <mergeCell ref="C204:E204"/>
    <mergeCell ref="C205:E205"/>
    <mergeCell ref="C206:E206"/>
    <mergeCell ref="C207:E207"/>
    <mergeCell ref="B208:E208"/>
    <mergeCell ref="C198:E198"/>
    <mergeCell ref="C199:E199"/>
    <mergeCell ref="B200:E200"/>
    <mergeCell ref="C201:E201"/>
    <mergeCell ref="C202:E202"/>
    <mergeCell ref="C203:E203"/>
    <mergeCell ref="B192:E192"/>
    <mergeCell ref="C193:E193"/>
    <mergeCell ref="C194:E194"/>
    <mergeCell ref="C195:E195"/>
    <mergeCell ref="C196:E196"/>
    <mergeCell ref="C197:E197"/>
    <mergeCell ref="D186:E186"/>
    <mergeCell ref="D187:E187"/>
    <mergeCell ref="D188:E188"/>
    <mergeCell ref="D189:E189"/>
    <mergeCell ref="D190:E190"/>
    <mergeCell ref="D191:E191"/>
    <mergeCell ref="C180:E180"/>
    <mergeCell ref="C181:E181"/>
    <mergeCell ref="C182:E182"/>
    <mergeCell ref="D183:E183"/>
    <mergeCell ref="D184:E184"/>
    <mergeCell ref="D185:E185"/>
    <mergeCell ref="B174:E174"/>
    <mergeCell ref="C175:E175"/>
    <mergeCell ref="C176:E176"/>
    <mergeCell ref="C177:E177"/>
    <mergeCell ref="C178:E178"/>
    <mergeCell ref="C179:E179"/>
    <mergeCell ref="C168:E168"/>
    <mergeCell ref="C169:E169"/>
    <mergeCell ref="C170:E170"/>
    <mergeCell ref="C171:E171"/>
    <mergeCell ref="B172:E172"/>
    <mergeCell ref="B173:E173"/>
    <mergeCell ref="C162:E162"/>
    <mergeCell ref="D163:E163"/>
    <mergeCell ref="D164:E164"/>
    <mergeCell ref="C165:E165"/>
    <mergeCell ref="D166:E166"/>
    <mergeCell ref="D167:E167"/>
    <mergeCell ref="C156:E156"/>
    <mergeCell ref="D157:E157"/>
    <mergeCell ref="D158:E158"/>
    <mergeCell ref="C159:E159"/>
    <mergeCell ref="D160:E160"/>
    <mergeCell ref="D161:E161"/>
    <mergeCell ref="B152:E152"/>
    <mergeCell ref="C153:E153"/>
    <mergeCell ref="D154:E154"/>
    <mergeCell ref="D155:E155"/>
    <mergeCell ref="C146:E146"/>
    <mergeCell ref="D147:E147"/>
    <mergeCell ref="D148:E148"/>
    <mergeCell ref="C149:E149"/>
    <mergeCell ref="B150:E150"/>
    <mergeCell ref="D140:E140"/>
    <mergeCell ref="D141:E141"/>
    <mergeCell ref="C142:E142"/>
    <mergeCell ref="C143:E143"/>
    <mergeCell ref="C144:E144"/>
    <mergeCell ref="C145:E145"/>
    <mergeCell ref="C134:E134"/>
    <mergeCell ref="D135:E135"/>
    <mergeCell ref="D136:E136"/>
    <mergeCell ref="D137:E137"/>
    <mergeCell ref="D138:E138"/>
    <mergeCell ref="C139:E139"/>
    <mergeCell ref="C128:E128"/>
    <mergeCell ref="C129:E129"/>
    <mergeCell ref="C130:E130"/>
    <mergeCell ref="C131:E131"/>
    <mergeCell ref="C132:E132"/>
    <mergeCell ref="B133:E133"/>
    <mergeCell ref="D122:E122"/>
    <mergeCell ref="C123:E123"/>
    <mergeCell ref="D124:E124"/>
    <mergeCell ref="D125:E125"/>
    <mergeCell ref="B126:E126"/>
    <mergeCell ref="C127:E127"/>
    <mergeCell ref="D116:E116"/>
    <mergeCell ref="C117:E117"/>
    <mergeCell ref="D118:E118"/>
    <mergeCell ref="D119:E119"/>
    <mergeCell ref="C120:E120"/>
    <mergeCell ref="D121:E121"/>
    <mergeCell ref="D110:E110"/>
    <mergeCell ref="C111:E111"/>
    <mergeCell ref="D112:E112"/>
    <mergeCell ref="D113:E113"/>
    <mergeCell ref="C114:E114"/>
    <mergeCell ref="D115:E115"/>
    <mergeCell ref="D104:E104"/>
    <mergeCell ref="C105:E105"/>
    <mergeCell ref="D106:E106"/>
    <mergeCell ref="D107:E107"/>
    <mergeCell ref="C108:E108"/>
    <mergeCell ref="D109:E109"/>
    <mergeCell ref="D98:E98"/>
    <mergeCell ref="D99:E99"/>
    <mergeCell ref="D100:E100"/>
    <mergeCell ref="D101:E101"/>
    <mergeCell ref="C102:E102"/>
    <mergeCell ref="D103:E103"/>
    <mergeCell ref="C92:E92"/>
    <mergeCell ref="D93:E93"/>
    <mergeCell ref="D94:E94"/>
    <mergeCell ref="B95:E95"/>
    <mergeCell ref="C96:E96"/>
    <mergeCell ref="D97:E97"/>
    <mergeCell ref="C80:E80"/>
    <mergeCell ref="C81:E81"/>
    <mergeCell ref="D82:E82"/>
    <mergeCell ref="D86:E86"/>
    <mergeCell ref="D90:E90"/>
    <mergeCell ref="D91:E91"/>
    <mergeCell ref="D74:E74"/>
    <mergeCell ref="D75:E75"/>
    <mergeCell ref="C76:E76"/>
    <mergeCell ref="D77:E77"/>
    <mergeCell ref="D78:E78"/>
    <mergeCell ref="D79:E79"/>
    <mergeCell ref="B68:E68"/>
    <mergeCell ref="B69:E69"/>
    <mergeCell ref="C70:E70"/>
    <mergeCell ref="D71:E71"/>
    <mergeCell ref="D72:E72"/>
    <mergeCell ref="D73:E73"/>
    <mergeCell ref="D62:E62"/>
    <mergeCell ref="D63:E63"/>
    <mergeCell ref="D64:E64"/>
    <mergeCell ref="D65:E65"/>
    <mergeCell ref="D66:E66"/>
    <mergeCell ref="C67:E67"/>
    <mergeCell ref="D56:E56"/>
    <mergeCell ref="D57:E57"/>
    <mergeCell ref="D58:E58"/>
    <mergeCell ref="D59:E59"/>
    <mergeCell ref="C60:E60"/>
    <mergeCell ref="D61:E61"/>
    <mergeCell ref="C50:E50"/>
    <mergeCell ref="D51:E51"/>
    <mergeCell ref="D52:E52"/>
    <mergeCell ref="D53:E53"/>
    <mergeCell ref="D54:E54"/>
    <mergeCell ref="C55:E55"/>
    <mergeCell ref="D36:E36"/>
    <mergeCell ref="D39:E39"/>
    <mergeCell ref="D46:E46"/>
    <mergeCell ref="D47:E47"/>
    <mergeCell ref="D48:E48"/>
    <mergeCell ref="D49:E49"/>
    <mergeCell ref="D25:E25"/>
    <mergeCell ref="D26:E26"/>
    <mergeCell ref="D27:E27"/>
    <mergeCell ref="D28:E28"/>
    <mergeCell ref="D29:E29"/>
    <mergeCell ref="C35:E35"/>
    <mergeCell ref="D21:E21"/>
    <mergeCell ref="D22:E22"/>
    <mergeCell ref="C23:E23"/>
    <mergeCell ref="C24:E24"/>
    <mergeCell ref="C13:E13"/>
    <mergeCell ref="C14:E14"/>
    <mergeCell ref="C15:E15"/>
    <mergeCell ref="C16:E16"/>
    <mergeCell ref="C17:E17"/>
    <mergeCell ref="B18:E18"/>
    <mergeCell ref="E1:F1"/>
    <mergeCell ref="A7:B7"/>
    <mergeCell ref="B8:E8"/>
    <mergeCell ref="C9:E9"/>
    <mergeCell ref="C10:E10"/>
    <mergeCell ref="C11:E11"/>
    <mergeCell ref="C12:E12"/>
    <mergeCell ref="C19:E19"/>
    <mergeCell ref="D20:E20"/>
  </mergeCells>
  <dataValidations count="3">
    <dataValidation operator="greaterThan" allowBlank="1" showInputMessage="1" showErrorMessage="1" sqref="A7:B7 C1"/>
    <dataValidation type="date" operator="greaterThan" allowBlank="1" showInputMessage="1" showErrorMessage="1" sqref="A8:B8">
      <formula1>1</formula1>
    </dataValidation>
    <dataValidation type="textLength" operator="lessThan" allowBlank="1" showInputMessage="1" showErrorMessage="1" errorTitle="tekst is te lang" error="voer een kortere tekst in" sqref="D191">
      <formula1>60</formula1>
    </dataValidation>
  </dataValidations>
  <pageMargins left="0.25" right="0.25" top="0.75" bottom="0.75" header="0.3" footer="0.3"/>
  <pageSetup paperSize="9" scale="75" fitToHeight="0" orientation="landscape" r:id="rId1"/>
  <rowBreaks count="3" manualBreakCount="3">
    <brk id="68" max="16383" man="1"/>
    <brk id="151" max="16383" man="1"/>
    <brk id="2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topLeftCell="A7" zoomScaleNormal="100" workbookViewId="0">
      <selection activeCell="F10" sqref="F10"/>
    </sheetView>
  </sheetViews>
  <sheetFormatPr defaultRowHeight="15" customHeight="1" x14ac:dyDescent="0.2"/>
  <cols>
    <col min="1" max="1" width="9.140625" style="54"/>
    <col min="2" max="2" width="5.5703125" style="54" customWidth="1"/>
    <col min="3" max="3" width="6.42578125" style="54" customWidth="1"/>
    <col min="4" max="4" width="70.28515625" style="54" customWidth="1"/>
    <col min="5" max="5" width="9.140625" style="54"/>
    <col min="6" max="6" width="17.28515625" style="54" customWidth="1"/>
    <col min="7" max="16384" width="9.140625" style="54"/>
  </cols>
  <sheetData>
    <row r="1" spans="1:12" s="25" customFormat="1" ht="12.75" x14ac:dyDescent="0.2">
      <c r="B1" s="124"/>
      <c r="C1" s="22"/>
      <c r="D1" s="356" t="s">
        <v>930</v>
      </c>
      <c r="E1" s="351"/>
      <c r="F1" s="351"/>
    </row>
    <row r="2" spans="1:12" s="22" customFormat="1" ht="12.75" x14ac:dyDescent="0.2">
      <c r="D2" s="404" t="str">
        <f>identificatie!$A$6</f>
        <v>naam</v>
      </c>
      <c r="E2" s="405"/>
      <c r="F2" s="75" t="str">
        <f>identificatie!$B$6</f>
        <v>Stichting Logos</v>
      </c>
    </row>
    <row r="3" spans="1:12" s="25" customFormat="1" ht="12.75" x14ac:dyDescent="0.2">
      <c r="D3" s="404" t="str">
        <f>identificatie!$A$8</f>
        <v>jaar</v>
      </c>
      <c r="E3" s="405"/>
      <c r="F3" s="112">
        <f>identificatie!$B$8</f>
        <v>2017</v>
      </c>
    </row>
    <row r="4" spans="1:12" s="25" customFormat="1" ht="12.75" x14ac:dyDescent="0.2">
      <c r="D4" s="404" t="str">
        <f>identificatie!$A$10</f>
        <v>type</v>
      </c>
      <c r="E4" s="405"/>
      <c r="F4" s="75" t="str">
        <f>identificatie!$B$10</f>
        <v>aanvraag</v>
      </c>
    </row>
    <row r="5" spans="1:12" s="25" customFormat="1" ht="12.75" x14ac:dyDescent="0.2">
      <c r="A5" s="52"/>
      <c r="B5" s="63"/>
      <c r="D5" s="404" t="str">
        <f>identificatie!$A$12</f>
        <v>dossiernummer</v>
      </c>
      <c r="E5" s="405"/>
      <c r="F5" s="112">
        <f>identificatie!$B$12</f>
        <v>0</v>
      </c>
    </row>
    <row r="6" spans="1:12" ht="15" customHeight="1" x14ac:dyDescent="0.2">
      <c r="A6" s="53"/>
    </row>
    <row r="7" spans="1:12" ht="15" customHeight="1" x14ac:dyDescent="0.2">
      <c r="D7" s="54" t="s">
        <v>925</v>
      </c>
    </row>
    <row r="8" spans="1:12" s="58" customFormat="1" ht="15" customHeight="1" x14ac:dyDescent="0.2">
      <c r="B8" s="215" t="s">
        <v>819</v>
      </c>
      <c r="C8" s="216"/>
      <c r="D8" s="217"/>
      <c r="E8" s="205" t="s">
        <v>992</v>
      </c>
      <c r="F8" s="205" t="s">
        <v>991</v>
      </c>
    </row>
    <row r="9" spans="1:12" s="58" customFormat="1" ht="15" customHeight="1" x14ac:dyDescent="0.2">
      <c r="B9" s="206" t="s">
        <v>820</v>
      </c>
      <c r="C9" s="207"/>
      <c r="D9" s="207"/>
      <c r="E9" s="207" t="s">
        <v>821</v>
      </c>
      <c r="F9" s="80">
        <f>SUM(F10,F11,F12,F27)</f>
        <v>0</v>
      </c>
    </row>
    <row r="10" spans="1:12" s="58" customFormat="1" ht="15" customHeight="1" x14ac:dyDescent="0.2">
      <c r="B10" s="206" t="s">
        <v>822</v>
      </c>
      <c r="C10" s="207"/>
      <c r="D10" s="207"/>
      <c r="E10" s="207">
        <v>20</v>
      </c>
      <c r="F10" s="64"/>
    </row>
    <row r="11" spans="1:12" s="58" customFormat="1" ht="15" customHeight="1" x14ac:dyDescent="0.2">
      <c r="B11" s="206" t="s">
        <v>823</v>
      </c>
      <c r="C11" s="207"/>
      <c r="D11" s="207"/>
      <c r="E11" s="207">
        <v>21</v>
      </c>
      <c r="F11" s="64"/>
    </row>
    <row r="12" spans="1:12" s="58" customFormat="1" ht="15" customHeight="1" x14ac:dyDescent="0.2">
      <c r="B12" s="206" t="s">
        <v>933</v>
      </c>
      <c r="C12" s="207"/>
      <c r="D12" s="207"/>
      <c r="E12" s="207" t="s">
        <v>824</v>
      </c>
      <c r="F12" s="80">
        <f>SUM(F13,F16,F19,F22,F23,F26)</f>
        <v>0</v>
      </c>
      <c r="G12" s="57"/>
      <c r="H12" s="57"/>
      <c r="I12" s="57"/>
      <c r="L12" s="200"/>
    </row>
    <row r="13" spans="1:12" s="58" customFormat="1" ht="15" customHeight="1" x14ac:dyDescent="0.2">
      <c r="B13" s="55"/>
      <c r="C13" s="207" t="s">
        <v>825</v>
      </c>
      <c r="D13" s="207"/>
      <c r="E13" s="207">
        <v>22</v>
      </c>
      <c r="F13" s="80">
        <f>SUM(F14:F15)</f>
        <v>0</v>
      </c>
      <c r="G13" s="57"/>
      <c r="H13" s="57"/>
      <c r="I13" s="57"/>
    </row>
    <row r="14" spans="1:12" s="58" customFormat="1" ht="15" customHeight="1" x14ac:dyDescent="0.2">
      <c r="B14" s="55"/>
      <c r="C14" s="55"/>
      <c r="D14" s="207" t="s">
        <v>826</v>
      </c>
      <c r="E14" s="207" t="s">
        <v>827</v>
      </c>
      <c r="F14" s="64"/>
    </row>
    <row r="15" spans="1:12" s="58" customFormat="1" ht="15" customHeight="1" x14ac:dyDescent="0.2">
      <c r="B15" s="55"/>
      <c r="C15" s="55"/>
      <c r="D15" s="208" t="s">
        <v>811</v>
      </c>
      <c r="E15" s="208" t="s">
        <v>828</v>
      </c>
      <c r="F15" s="65"/>
    </row>
    <row r="16" spans="1:12" s="58" customFormat="1" ht="15" customHeight="1" x14ac:dyDescent="0.2">
      <c r="B16" s="55"/>
      <c r="C16" s="207" t="s">
        <v>829</v>
      </c>
      <c r="D16" s="207"/>
      <c r="E16" s="207">
        <v>23</v>
      </c>
      <c r="F16" s="80">
        <f>SUM(F17:F18)</f>
        <v>0</v>
      </c>
    </row>
    <row r="17" spans="2:6" s="58" customFormat="1" ht="15" customHeight="1" x14ac:dyDescent="0.2">
      <c r="B17" s="55"/>
      <c r="C17" s="55"/>
      <c r="D17" s="207" t="s">
        <v>826</v>
      </c>
      <c r="E17" s="207">
        <v>231</v>
      </c>
      <c r="F17" s="64"/>
    </row>
    <row r="18" spans="2:6" s="58" customFormat="1" ht="15" customHeight="1" x14ac:dyDescent="0.2">
      <c r="B18" s="55"/>
      <c r="C18" s="55"/>
      <c r="D18" s="208" t="s">
        <v>811</v>
      </c>
      <c r="E18" s="208">
        <v>232</v>
      </c>
      <c r="F18" s="65"/>
    </row>
    <row r="19" spans="2:6" s="58" customFormat="1" ht="15" customHeight="1" x14ac:dyDescent="0.2">
      <c r="B19" s="55"/>
      <c r="C19" s="207" t="s">
        <v>830</v>
      </c>
      <c r="D19" s="207"/>
      <c r="E19" s="207">
        <v>24</v>
      </c>
      <c r="F19" s="80">
        <f>SUM(F20:F21)</f>
        <v>0</v>
      </c>
    </row>
    <row r="20" spans="2:6" s="58" customFormat="1" ht="15" customHeight="1" x14ac:dyDescent="0.2">
      <c r="B20" s="55"/>
      <c r="C20" s="55"/>
      <c r="D20" s="207" t="s">
        <v>826</v>
      </c>
      <c r="E20" s="207">
        <v>241</v>
      </c>
      <c r="F20" s="64"/>
    </row>
    <row r="21" spans="2:6" s="58" customFormat="1" ht="15" customHeight="1" x14ac:dyDescent="0.2">
      <c r="B21" s="55"/>
      <c r="C21" s="55"/>
      <c r="D21" s="208" t="s">
        <v>811</v>
      </c>
      <c r="E21" s="208">
        <v>242</v>
      </c>
      <c r="F21" s="65"/>
    </row>
    <row r="22" spans="2:6" s="58" customFormat="1" ht="15" customHeight="1" x14ac:dyDescent="0.2">
      <c r="B22" s="55"/>
      <c r="C22" s="207" t="s">
        <v>831</v>
      </c>
      <c r="D22" s="207"/>
      <c r="E22" s="207">
        <v>25</v>
      </c>
      <c r="F22" s="64"/>
    </row>
    <row r="23" spans="2:6" s="58" customFormat="1" ht="15" customHeight="1" x14ac:dyDescent="0.2">
      <c r="B23" s="55"/>
      <c r="C23" s="207" t="s">
        <v>832</v>
      </c>
      <c r="D23" s="207"/>
      <c r="E23" s="207">
        <v>26</v>
      </c>
      <c r="F23" s="80">
        <f>SUM(F24:F25)</f>
        <v>0</v>
      </c>
    </row>
    <row r="24" spans="2:6" s="58" customFormat="1" ht="15" customHeight="1" x14ac:dyDescent="0.2">
      <c r="B24" s="55"/>
      <c r="C24" s="55"/>
      <c r="D24" s="207" t="s">
        <v>826</v>
      </c>
      <c r="E24" s="207">
        <v>261</v>
      </c>
      <c r="F24" s="64"/>
    </row>
    <row r="25" spans="2:6" s="58" customFormat="1" ht="15" customHeight="1" x14ac:dyDescent="0.2">
      <c r="B25" s="55"/>
      <c r="C25" s="55"/>
      <c r="D25" s="208" t="s">
        <v>811</v>
      </c>
      <c r="E25" s="208">
        <v>262</v>
      </c>
      <c r="F25" s="65"/>
    </row>
    <row r="26" spans="2:6" s="58" customFormat="1" ht="15" customHeight="1" x14ac:dyDescent="0.2">
      <c r="B26" s="55"/>
      <c r="C26" s="208" t="s">
        <v>833</v>
      </c>
      <c r="D26" s="208"/>
      <c r="E26" s="208">
        <v>27</v>
      </c>
      <c r="F26" s="65"/>
    </row>
    <row r="27" spans="2:6" s="58" customFormat="1" ht="15" customHeight="1" x14ac:dyDescent="0.2">
      <c r="B27" s="206" t="s">
        <v>834</v>
      </c>
      <c r="C27" s="207"/>
      <c r="D27" s="207"/>
      <c r="E27" s="207">
        <v>28</v>
      </c>
      <c r="F27" s="80">
        <f>SUM(F28,F31,F34)</f>
        <v>0</v>
      </c>
    </row>
    <row r="28" spans="2:6" s="58" customFormat="1" ht="15" customHeight="1" x14ac:dyDescent="0.2">
      <c r="B28" s="55"/>
      <c r="C28" s="209" t="s">
        <v>835</v>
      </c>
      <c r="D28" s="207"/>
      <c r="E28" s="207" t="s">
        <v>836</v>
      </c>
      <c r="F28" s="80">
        <f>SUM(F29:F30)</f>
        <v>0</v>
      </c>
    </row>
    <row r="29" spans="2:6" s="58" customFormat="1" ht="15" customHeight="1" x14ac:dyDescent="0.2">
      <c r="B29" s="55"/>
      <c r="C29" s="55"/>
      <c r="D29" s="207" t="s">
        <v>837</v>
      </c>
      <c r="E29" s="207">
        <v>280</v>
      </c>
      <c r="F29" s="64"/>
    </row>
    <row r="30" spans="2:6" s="58" customFormat="1" ht="15" customHeight="1" x14ac:dyDescent="0.2">
      <c r="B30" s="55"/>
      <c r="C30" s="55"/>
      <c r="D30" s="207" t="s">
        <v>838</v>
      </c>
      <c r="E30" s="207">
        <v>281</v>
      </c>
      <c r="F30" s="64"/>
    </row>
    <row r="31" spans="2:6" s="58" customFormat="1" x14ac:dyDescent="0.2">
      <c r="B31" s="55"/>
      <c r="C31" s="406" t="s">
        <v>839</v>
      </c>
      <c r="D31" s="407"/>
      <c r="E31" s="207" t="s">
        <v>840</v>
      </c>
      <c r="F31" s="80">
        <f>SUM(F32:F33)</f>
        <v>0</v>
      </c>
    </row>
    <row r="32" spans="2:6" s="58" customFormat="1" ht="15" customHeight="1" x14ac:dyDescent="0.2">
      <c r="B32" s="55"/>
      <c r="C32" s="55"/>
      <c r="D32" s="207" t="s">
        <v>837</v>
      </c>
      <c r="E32" s="207">
        <v>282</v>
      </c>
      <c r="F32" s="64"/>
    </row>
    <row r="33" spans="2:6" s="58" customFormat="1" ht="15" customHeight="1" x14ac:dyDescent="0.2">
      <c r="B33" s="55"/>
      <c r="C33" s="55"/>
      <c r="D33" s="207" t="s">
        <v>838</v>
      </c>
      <c r="E33" s="207">
        <v>283</v>
      </c>
      <c r="F33" s="64"/>
    </row>
    <row r="34" spans="2:6" s="58" customFormat="1" ht="15" customHeight="1" x14ac:dyDescent="0.2">
      <c r="B34" s="55"/>
      <c r="C34" s="207" t="s">
        <v>841</v>
      </c>
      <c r="D34" s="207"/>
      <c r="E34" s="207" t="s">
        <v>842</v>
      </c>
      <c r="F34" s="80">
        <f>SUM(F35:F36)</f>
        <v>0</v>
      </c>
    </row>
    <row r="35" spans="2:6" s="58" customFormat="1" ht="15" customHeight="1" x14ac:dyDescent="0.2">
      <c r="B35" s="55"/>
      <c r="C35" s="55"/>
      <c r="D35" s="207" t="s">
        <v>843</v>
      </c>
      <c r="E35" s="207">
        <v>284</v>
      </c>
      <c r="F35" s="64"/>
    </row>
    <row r="36" spans="2:6" s="58" customFormat="1" ht="15" customHeight="1" x14ac:dyDescent="0.2">
      <c r="B36" s="55"/>
      <c r="C36" s="55"/>
      <c r="D36" s="208" t="s">
        <v>844</v>
      </c>
      <c r="E36" s="208" t="s">
        <v>845</v>
      </c>
      <c r="F36" s="65"/>
    </row>
    <row r="37" spans="2:6" s="58" customFormat="1" ht="15" customHeight="1" x14ac:dyDescent="0.2">
      <c r="B37" s="210" t="s">
        <v>846</v>
      </c>
      <c r="C37" s="204"/>
      <c r="D37" s="204"/>
      <c r="E37" s="204" t="s">
        <v>847</v>
      </c>
      <c r="F37" s="80">
        <f>SUM(F38,F42,F51,F55,F56,F57)</f>
        <v>0</v>
      </c>
    </row>
    <row r="38" spans="2:6" s="58" customFormat="1" ht="15" customHeight="1" x14ac:dyDescent="0.2">
      <c r="B38" s="210" t="s">
        <v>848</v>
      </c>
      <c r="C38" s="204"/>
      <c r="D38" s="204"/>
      <c r="E38" s="204">
        <v>29</v>
      </c>
      <c r="F38" s="80">
        <f>SUM(F39:F40)</f>
        <v>0</v>
      </c>
    </row>
    <row r="39" spans="2:6" s="58" customFormat="1" ht="15" customHeight="1" x14ac:dyDescent="0.2">
      <c r="C39" s="204" t="s">
        <v>849</v>
      </c>
      <c r="D39" s="204"/>
      <c r="E39" s="204">
        <v>290</v>
      </c>
      <c r="F39" s="64"/>
    </row>
    <row r="40" spans="2:6" s="58" customFormat="1" ht="15" customHeight="1" x14ac:dyDescent="0.2">
      <c r="C40" s="204" t="s">
        <v>850</v>
      </c>
      <c r="D40" s="204"/>
      <c r="E40" s="204">
        <v>291</v>
      </c>
      <c r="F40" s="64"/>
    </row>
    <row r="41" spans="2:6" s="58" customFormat="1" ht="29.25" customHeight="1" x14ac:dyDescent="0.2">
      <c r="D41" s="211" t="s">
        <v>851</v>
      </c>
      <c r="E41" s="204">
        <v>2915</v>
      </c>
      <c r="F41" s="64"/>
    </row>
    <row r="42" spans="2:6" s="58" customFormat="1" ht="15" customHeight="1" x14ac:dyDescent="0.2">
      <c r="B42" s="210" t="s">
        <v>852</v>
      </c>
      <c r="C42" s="204"/>
      <c r="D42" s="204"/>
      <c r="E42" s="204">
        <v>3</v>
      </c>
      <c r="F42" s="80">
        <f>SUM(F43,F50)</f>
        <v>0</v>
      </c>
    </row>
    <row r="43" spans="2:6" s="58" customFormat="1" ht="15" customHeight="1" x14ac:dyDescent="0.2">
      <c r="C43" s="204" t="s">
        <v>853</v>
      </c>
      <c r="D43" s="204"/>
      <c r="E43" s="204" t="s">
        <v>854</v>
      </c>
      <c r="F43" s="80">
        <f>SUM(F44:F49)</f>
        <v>0</v>
      </c>
    </row>
    <row r="44" spans="2:6" s="58" customFormat="1" ht="15" customHeight="1" x14ac:dyDescent="0.2">
      <c r="D44" s="212" t="s">
        <v>855</v>
      </c>
      <c r="E44" s="204" t="s">
        <v>856</v>
      </c>
      <c r="F44" s="64"/>
    </row>
    <row r="45" spans="2:6" s="58" customFormat="1" ht="15" customHeight="1" x14ac:dyDescent="0.2">
      <c r="D45" s="204" t="s">
        <v>857</v>
      </c>
      <c r="E45" s="204">
        <v>32</v>
      </c>
      <c r="F45" s="64"/>
    </row>
    <row r="46" spans="2:6" s="58" customFormat="1" ht="15" customHeight="1" x14ac:dyDescent="0.2">
      <c r="D46" s="204" t="s">
        <v>858</v>
      </c>
      <c r="E46" s="204">
        <v>33</v>
      </c>
      <c r="F46" s="64"/>
    </row>
    <row r="47" spans="2:6" s="58" customFormat="1" ht="15" customHeight="1" x14ac:dyDescent="0.2">
      <c r="D47" s="204" t="s">
        <v>859</v>
      </c>
      <c r="E47" s="204">
        <v>34</v>
      </c>
      <c r="F47" s="64"/>
    </row>
    <row r="48" spans="2:6" s="58" customFormat="1" ht="15" customHeight="1" x14ac:dyDescent="0.2">
      <c r="D48" s="204" t="s">
        <v>860</v>
      </c>
      <c r="E48" s="204">
        <v>35</v>
      </c>
      <c r="F48" s="64"/>
    </row>
    <row r="49" spans="2:6" s="58" customFormat="1" ht="15" customHeight="1" x14ac:dyDescent="0.2">
      <c r="D49" s="213" t="s">
        <v>861</v>
      </c>
      <c r="E49" s="204">
        <v>36</v>
      </c>
      <c r="F49" s="64"/>
    </row>
    <row r="50" spans="2:6" s="58" customFormat="1" ht="15" customHeight="1" x14ac:dyDescent="0.2">
      <c r="C50" s="213" t="s">
        <v>862</v>
      </c>
      <c r="D50" s="213"/>
      <c r="E50" s="204">
        <v>37</v>
      </c>
      <c r="F50" s="64"/>
    </row>
    <row r="51" spans="2:6" s="58" customFormat="1" ht="15" customHeight="1" x14ac:dyDescent="0.2">
      <c r="B51" s="210" t="s">
        <v>863</v>
      </c>
      <c r="C51" s="204"/>
      <c r="D51" s="204"/>
      <c r="E51" s="204" t="s">
        <v>864</v>
      </c>
      <c r="F51" s="80">
        <f>SUM(F52:F53)</f>
        <v>0</v>
      </c>
    </row>
    <row r="52" spans="2:6" s="58" customFormat="1" ht="15" customHeight="1" x14ac:dyDescent="0.2">
      <c r="C52" s="204" t="s">
        <v>849</v>
      </c>
      <c r="D52" s="204"/>
      <c r="E52" s="204">
        <v>40</v>
      </c>
      <c r="F52" s="64"/>
    </row>
    <row r="53" spans="2:6" s="58" customFormat="1" ht="15" customHeight="1" x14ac:dyDescent="0.2">
      <c r="C53" s="204" t="s">
        <v>850</v>
      </c>
      <c r="D53" s="204"/>
      <c r="E53" s="204">
        <v>41</v>
      </c>
      <c r="F53" s="64"/>
    </row>
    <row r="54" spans="2:6" s="58" customFormat="1" ht="27.75" customHeight="1" x14ac:dyDescent="0.2">
      <c r="D54" s="214" t="s">
        <v>851</v>
      </c>
      <c r="E54" s="204">
        <v>415</v>
      </c>
      <c r="F54" s="64"/>
    </row>
    <row r="55" spans="2:6" s="58" customFormat="1" ht="15" customHeight="1" x14ac:dyDescent="0.2">
      <c r="B55" s="210" t="s">
        <v>865</v>
      </c>
      <c r="C55" s="204"/>
      <c r="D55" s="204"/>
      <c r="E55" s="204" t="s">
        <v>866</v>
      </c>
      <c r="F55" s="64"/>
    </row>
    <row r="56" spans="2:6" s="58" customFormat="1" ht="15" customHeight="1" x14ac:dyDescent="0.2">
      <c r="B56" s="210" t="s">
        <v>867</v>
      </c>
      <c r="C56" s="204"/>
      <c r="D56" s="204"/>
      <c r="E56" s="204" t="s">
        <v>868</v>
      </c>
      <c r="F56" s="64"/>
    </row>
    <row r="57" spans="2:6" s="58" customFormat="1" ht="15" customHeight="1" x14ac:dyDescent="0.2">
      <c r="B57" s="210" t="s">
        <v>869</v>
      </c>
      <c r="C57" s="204"/>
      <c r="D57" s="204"/>
      <c r="E57" s="204" t="s">
        <v>870</v>
      </c>
      <c r="F57" s="64"/>
    </row>
    <row r="58" spans="2:6" s="58" customFormat="1" ht="15" customHeight="1" x14ac:dyDescent="0.2">
      <c r="B58" s="210" t="s">
        <v>871</v>
      </c>
      <c r="C58" s="204"/>
      <c r="D58" s="204"/>
      <c r="E58" s="204"/>
      <c r="F58" s="80">
        <f>SUM(F37,F9)</f>
        <v>0</v>
      </c>
    </row>
    <row r="59" spans="2:6" s="58" customFormat="1" ht="15" customHeight="1" x14ac:dyDescent="0.2">
      <c r="B59" s="201"/>
      <c r="C59" s="202"/>
      <c r="D59" s="202"/>
      <c r="E59" s="202"/>
      <c r="F59" s="202"/>
    </row>
    <row r="60" spans="2:6" s="58" customFormat="1" ht="15" customHeight="1" x14ac:dyDescent="0.2"/>
    <row r="61" spans="2:6" s="58" customFormat="1" ht="15" customHeight="1" x14ac:dyDescent="0.2">
      <c r="B61" s="224" t="s">
        <v>873</v>
      </c>
      <c r="C61" s="222"/>
      <c r="D61" s="223"/>
      <c r="E61" s="225" t="str">
        <f>E8</f>
        <v>code</v>
      </c>
      <c r="F61" s="225" t="str">
        <f>F8</f>
        <v>boekjaar</v>
      </c>
    </row>
    <row r="62" spans="2:6" s="58" customFormat="1" ht="15" customHeight="1" x14ac:dyDescent="0.2">
      <c r="B62" s="210" t="s">
        <v>874</v>
      </c>
      <c r="C62" s="204"/>
      <c r="D62" s="204"/>
      <c r="E62" s="226" t="s">
        <v>875</v>
      </c>
      <c r="F62" s="80">
        <f>SUM(F63,F66:F71)</f>
        <v>0</v>
      </c>
    </row>
    <row r="63" spans="2:6" s="58" customFormat="1" ht="15" customHeight="1" x14ac:dyDescent="0.2">
      <c r="B63" s="210" t="s">
        <v>876</v>
      </c>
      <c r="C63" s="204"/>
      <c r="D63" s="204"/>
      <c r="E63" s="219">
        <v>10</v>
      </c>
      <c r="F63" s="80">
        <f>SUM(F64:F65)</f>
        <v>0</v>
      </c>
    </row>
    <row r="64" spans="2:6" s="58" customFormat="1" ht="15" customHeight="1" x14ac:dyDescent="0.2">
      <c r="C64" s="204" t="s">
        <v>877</v>
      </c>
      <c r="D64" s="204"/>
      <c r="E64" s="219">
        <v>100</v>
      </c>
      <c r="F64" s="64"/>
    </row>
    <row r="65" spans="2:6" s="58" customFormat="1" ht="15" customHeight="1" x14ac:dyDescent="0.2">
      <c r="C65" s="213" t="s">
        <v>878</v>
      </c>
      <c r="D65" s="213"/>
      <c r="E65" s="219">
        <v>101</v>
      </c>
      <c r="F65" s="64"/>
    </row>
    <row r="66" spans="2:6" s="58" customFormat="1" ht="15" customHeight="1" x14ac:dyDescent="0.2">
      <c r="B66" s="210" t="s">
        <v>879</v>
      </c>
      <c r="C66" s="204"/>
      <c r="D66" s="204"/>
      <c r="E66" s="219">
        <v>12</v>
      </c>
      <c r="F66" s="64"/>
    </row>
    <row r="67" spans="2:6" s="58" customFormat="1" ht="15" customHeight="1" x14ac:dyDescent="0.2">
      <c r="B67" s="210" t="s">
        <v>934</v>
      </c>
      <c r="C67" s="204"/>
      <c r="D67" s="204"/>
      <c r="E67" s="219">
        <v>13</v>
      </c>
      <c r="F67" s="64"/>
    </row>
    <row r="68" spans="2:6" s="58" customFormat="1" ht="15" customHeight="1" x14ac:dyDescent="0.2">
      <c r="B68" s="210" t="s">
        <v>935</v>
      </c>
      <c r="C68" s="204"/>
      <c r="D68" s="204"/>
      <c r="E68" s="219">
        <v>13</v>
      </c>
      <c r="F68" s="64"/>
    </row>
    <row r="69" spans="2:6" s="58" customFormat="1" ht="15" customHeight="1" x14ac:dyDescent="0.2">
      <c r="B69" s="210" t="s">
        <v>936</v>
      </c>
      <c r="C69" s="204"/>
      <c r="D69" s="204"/>
      <c r="E69" s="219">
        <v>14</v>
      </c>
      <c r="F69" s="64"/>
    </row>
    <row r="70" spans="2:6" s="58" customFormat="1" ht="15" customHeight="1" x14ac:dyDescent="0.2">
      <c r="B70" s="210" t="s">
        <v>937</v>
      </c>
      <c r="C70" s="204"/>
      <c r="D70" s="204"/>
      <c r="E70" s="219">
        <v>14</v>
      </c>
      <c r="F70" s="64"/>
    </row>
    <row r="71" spans="2:6" s="58" customFormat="1" ht="15" customHeight="1" x14ac:dyDescent="0.2">
      <c r="B71" s="210" t="s">
        <v>880</v>
      </c>
      <c r="C71" s="204"/>
      <c r="D71" s="204"/>
      <c r="E71" s="219">
        <v>15</v>
      </c>
      <c r="F71" s="64"/>
    </row>
    <row r="72" spans="2:6" s="58" customFormat="1" ht="15" customHeight="1" x14ac:dyDescent="0.2">
      <c r="B72" s="210" t="s">
        <v>881</v>
      </c>
      <c r="C72" s="204"/>
      <c r="D72" s="204"/>
      <c r="E72" s="219">
        <v>16</v>
      </c>
      <c r="F72" s="80">
        <f>SUM(F73,F78)</f>
        <v>0</v>
      </c>
    </row>
    <row r="73" spans="2:6" s="58" customFormat="1" ht="15" customHeight="1" x14ac:dyDescent="0.2">
      <c r="B73" s="210" t="s">
        <v>882</v>
      </c>
      <c r="C73" s="204"/>
      <c r="D73" s="204"/>
      <c r="E73" s="219" t="s">
        <v>883</v>
      </c>
      <c r="F73" s="80">
        <f>SUM(F74:F77)</f>
        <v>0</v>
      </c>
    </row>
    <row r="74" spans="2:6" s="58" customFormat="1" ht="15" customHeight="1" x14ac:dyDescent="0.2">
      <c r="C74" s="204" t="s">
        <v>884</v>
      </c>
      <c r="D74" s="204"/>
      <c r="E74" s="219">
        <v>160</v>
      </c>
      <c r="F74" s="64"/>
    </row>
    <row r="75" spans="2:6" s="58" customFormat="1" ht="15" customHeight="1" x14ac:dyDescent="0.2">
      <c r="C75" s="204" t="s">
        <v>885</v>
      </c>
      <c r="D75" s="204"/>
      <c r="E75" s="219">
        <v>161</v>
      </c>
      <c r="F75" s="64"/>
    </row>
    <row r="76" spans="2:6" s="58" customFormat="1" ht="15" customHeight="1" x14ac:dyDescent="0.2">
      <c r="C76" s="204" t="s">
        <v>886</v>
      </c>
      <c r="D76" s="204"/>
      <c r="E76" s="219">
        <v>162</v>
      </c>
      <c r="F76" s="64"/>
    </row>
    <row r="77" spans="2:6" s="58" customFormat="1" ht="15" customHeight="1" x14ac:dyDescent="0.2">
      <c r="C77" s="213" t="s">
        <v>887</v>
      </c>
      <c r="D77" s="213"/>
      <c r="E77" s="219" t="s">
        <v>888</v>
      </c>
      <c r="F77" s="64"/>
    </row>
    <row r="78" spans="2:6" s="58" customFormat="1" ht="15" customHeight="1" x14ac:dyDescent="0.2">
      <c r="B78" s="408" t="s">
        <v>889</v>
      </c>
      <c r="C78" s="409"/>
      <c r="D78" s="409"/>
      <c r="E78" s="219">
        <v>168</v>
      </c>
      <c r="F78" s="64"/>
    </row>
    <row r="79" spans="2:6" s="58" customFormat="1" ht="15" customHeight="1" x14ac:dyDescent="0.2">
      <c r="B79" s="410" t="s">
        <v>890</v>
      </c>
      <c r="C79" s="411"/>
      <c r="D79" s="412"/>
      <c r="E79" s="219" t="s">
        <v>891</v>
      </c>
      <c r="F79" s="80">
        <f>SUM(F80,F95,F111)</f>
        <v>0</v>
      </c>
    </row>
    <row r="80" spans="2:6" s="58" customFormat="1" ht="15" customHeight="1" x14ac:dyDescent="0.2">
      <c r="B80" s="210" t="s">
        <v>892</v>
      </c>
      <c r="C80" s="210"/>
      <c r="D80" s="210"/>
      <c r="E80" s="219">
        <v>17</v>
      </c>
      <c r="F80" s="80">
        <f>SUM(F81,F87,F90,F91)</f>
        <v>0</v>
      </c>
    </row>
    <row r="81" spans="2:6" s="58" customFormat="1" ht="15" customHeight="1" x14ac:dyDescent="0.2">
      <c r="C81" s="204" t="s">
        <v>893</v>
      </c>
      <c r="D81" s="204"/>
      <c r="E81" s="219" t="s">
        <v>894</v>
      </c>
      <c r="F81" s="80">
        <f>SUM(F82:F86)</f>
        <v>0</v>
      </c>
    </row>
    <row r="82" spans="2:6" s="58" customFormat="1" ht="15" customHeight="1" x14ac:dyDescent="0.2">
      <c r="D82" s="204" t="s">
        <v>895</v>
      </c>
      <c r="E82" s="219">
        <v>170</v>
      </c>
      <c r="F82" s="64"/>
    </row>
    <row r="83" spans="2:6" s="58" customFormat="1" ht="15" customHeight="1" x14ac:dyDescent="0.2">
      <c r="D83" s="204" t="s">
        <v>896</v>
      </c>
      <c r="E83" s="219">
        <v>171</v>
      </c>
      <c r="F83" s="64"/>
    </row>
    <row r="84" spans="2:6" s="58" customFormat="1" ht="15" customHeight="1" x14ac:dyDescent="0.2">
      <c r="D84" s="204" t="s">
        <v>897</v>
      </c>
      <c r="E84" s="219">
        <v>172</v>
      </c>
      <c r="F84" s="64"/>
    </row>
    <row r="85" spans="2:6" s="58" customFormat="1" ht="15" customHeight="1" x14ac:dyDescent="0.2">
      <c r="D85" s="204" t="s">
        <v>898</v>
      </c>
      <c r="E85" s="219">
        <v>173</v>
      </c>
      <c r="F85" s="64"/>
    </row>
    <row r="86" spans="2:6" s="58" customFormat="1" ht="15" customHeight="1" x14ac:dyDescent="0.2">
      <c r="D86" s="213" t="s">
        <v>899</v>
      </c>
      <c r="E86" s="219">
        <v>174</v>
      </c>
      <c r="F86" s="64"/>
    </row>
    <row r="87" spans="2:6" s="58" customFormat="1" ht="15" customHeight="1" x14ac:dyDescent="0.2">
      <c r="C87" s="204" t="s">
        <v>900</v>
      </c>
      <c r="D87" s="204"/>
      <c r="E87" s="219">
        <v>175</v>
      </c>
      <c r="F87" s="80">
        <f>SUM(F88:F89)</f>
        <v>0</v>
      </c>
    </row>
    <row r="88" spans="2:6" s="58" customFormat="1" ht="15" customHeight="1" x14ac:dyDescent="0.2">
      <c r="D88" s="204" t="s">
        <v>901</v>
      </c>
      <c r="E88" s="219">
        <v>1750</v>
      </c>
      <c r="F88" s="64"/>
    </row>
    <row r="89" spans="2:6" s="58" customFormat="1" ht="15" customHeight="1" x14ac:dyDescent="0.2">
      <c r="C89" s="59"/>
      <c r="D89" s="221" t="s">
        <v>902</v>
      </c>
      <c r="E89" s="219">
        <v>1751</v>
      </c>
      <c r="F89" s="68"/>
    </row>
    <row r="90" spans="2:6" s="58" customFormat="1" ht="15" customHeight="1" x14ac:dyDescent="0.2">
      <c r="C90" s="204" t="s">
        <v>903</v>
      </c>
      <c r="D90" s="204"/>
      <c r="E90" s="219">
        <v>176</v>
      </c>
      <c r="F90" s="64"/>
    </row>
    <row r="91" spans="2:6" s="58" customFormat="1" ht="15" customHeight="1" x14ac:dyDescent="0.2">
      <c r="C91" s="204" t="s">
        <v>904</v>
      </c>
      <c r="D91" s="204"/>
      <c r="E91" s="219">
        <v>179</v>
      </c>
      <c r="F91" s="80">
        <f>SUM(F92:F94)</f>
        <v>0</v>
      </c>
    </row>
    <row r="92" spans="2:6" s="58" customFormat="1" ht="15" customHeight="1" x14ac:dyDescent="0.2">
      <c r="D92" s="204" t="s">
        <v>905</v>
      </c>
      <c r="E92" s="219">
        <v>1790</v>
      </c>
      <c r="F92" s="64"/>
    </row>
    <row r="93" spans="2:6" s="58" customFormat="1" ht="15" customHeight="1" x14ac:dyDescent="0.2">
      <c r="D93" s="218" t="s">
        <v>906</v>
      </c>
      <c r="E93" s="219">
        <v>1791</v>
      </c>
      <c r="F93" s="64"/>
    </row>
    <row r="94" spans="2:6" s="58" customFormat="1" ht="15" customHeight="1" x14ac:dyDescent="0.2">
      <c r="D94" s="213" t="s">
        <v>907</v>
      </c>
      <c r="E94" s="219">
        <v>1792</v>
      </c>
      <c r="F94" s="64"/>
    </row>
    <row r="95" spans="2:6" s="58" customFormat="1" ht="15" customHeight="1" x14ac:dyDescent="0.2">
      <c r="B95" s="210" t="s">
        <v>908</v>
      </c>
      <c r="C95" s="204"/>
      <c r="D95" s="204"/>
      <c r="E95" s="219" t="s">
        <v>909</v>
      </c>
      <c r="F95" s="80">
        <f>SUM(F96,F97,F100,F103,F104,F107)</f>
        <v>0</v>
      </c>
    </row>
    <row r="96" spans="2:6" s="58" customFormat="1" ht="15" customHeight="1" x14ac:dyDescent="0.2">
      <c r="C96" s="413" t="s">
        <v>910</v>
      </c>
      <c r="D96" s="414"/>
      <c r="E96" s="219">
        <v>42</v>
      </c>
      <c r="F96" s="64"/>
    </row>
    <row r="97" spans="2:6" s="58" customFormat="1" ht="15" customHeight="1" x14ac:dyDescent="0.2">
      <c r="C97" s="204" t="s">
        <v>893</v>
      </c>
      <c r="D97" s="204"/>
      <c r="E97" s="219">
        <v>43</v>
      </c>
      <c r="F97" s="80">
        <f>SUM(F98:F99)</f>
        <v>0</v>
      </c>
    </row>
    <row r="98" spans="2:6" s="58" customFormat="1" ht="15" customHeight="1" x14ac:dyDescent="0.2">
      <c r="D98" s="204" t="s">
        <v>898</v>
      </c>
      <c r="E98" s="219" t="s">
        <v>911</v>
      </c>
      <c r="F98" s="64"/>
    </row>
    <row r="99" spans="2:6" s="58" customFormat="1" ht="15" customHeight="1" x14ac:dyDescent="0.2">
      <c r="D99" s="213" t="s">
        <v>899</v>
      </c>
      <c r="E99" s="219">
        <v>439</v>
      </c>
      <c r="F99" s="64"/>
    </row>
    <row r="100" spans="2:6" s="58" customFormat="1" ht="15" customHeight="1" x14ac:dyDescent="0.2">
      <c r="C100" s="204" t="s">
        <v>900</v>
      </c>
      <c r="D100" s="204"/>
      <c r="E100" s="219">
        <v>44</v>
      </c>
      <c r="F100" s="80">
        <f>SUM(F101:F102)</f>
        <v>0</v>
      </c>
    </row>
    <row r="101" spans="2:6" s="58" customFormat="1" ht="15" customHeight="1" x14ac:dyDescent="0.2">
      <c r="D101" s="204" t="s">
        <v>901</v>
      </c>
      <c r="E101" s="219" t="s">
        <v>912</v>
      </c>
      <c r="F101" s="64"/>
    </row>
    <row r="102" spans="2:6" s="58" customFormat="1" ht="15" customHeight="1" x14ac:dyDescent="0.2">
      <c r="D102" s="213" t="s">
        <v>902</v>
      </c>
      <c r="E102" s="219">
        <v>441</v>
      </c>
      <c r="F102" s="64"/>
    </row>
    <row r="103" spans="2:6" s="58" customFormat="1" ht="15" customHeight="1" x14ac:dyDescent="0.2">
      <c r="C103" s="204" t="s">
        <v>903</v>
      </c>
      <c r="D103" s="204"/>
      <c r="E103" s="219">
        <v>46</v>
      </c>
      <c r="F103" s="64"/>
    </row>
    <row r="104" spans="2:6" s="58" customFormat="1" ht="15" customHeight="1" x14ac:dyDescent="0.2">
      <c r="C104" s="413" t="s">
        <v>913</v>
      </c>
      <c r="D104" s="414"/>
      <c r="E104" s="219">
        <v>45</v>
      </c>
      <c r="F104" s="80">
        <f>SUM(F105:F106)</f>
        <v>0</v>
      </c>
    </row>
    <row r="105" spans="2:6" s="58" customFormat="1" ht="15" customHeight="1" x14ac:dyDescent="0.2">
      <c r="D105" s="204" t="s">
        <v>885</v>
      </c>
      <c r="E105" s="219" t="s">
        <v>914</v>
      </c>
      <c r="F105" s="64"/>
    </row>
    <row r="106" spans="2:6" s="58" customFormat="1" ht="15" customHeight="1" x14ac:dyDescent="0.2">
      <c r="D106" s="213" t="s">
        <v>915</v>
      </c>
      <c r="E106" s="219" t="s">
        <v>916</v>
      </c>
      <c r="F106" s="64"/>
    </row>
    <row r="107" spans="2:6" s="58" customFormat="1" ht="15" customHeight="1" x14ac:dyDescent="0.2">
      <c r="C107" s="204" t="s">
        <v>917</v>
      </c>
      <c r="D107" s="204"/>
      <c r="E107" s="219">
        <v>48</v>
      </c>
      <c r="F107" s="80">
        <f>SUM(F108:F110)</f>
        <v>0</v>
      </c>
    </row>
    <row r="108" spans="2:6" s="58" customFormat="1" ht="15" customHeight="1" x14ac:dyDescent="0.2">
      <c r="B108" s="203"/>
      <c r="D108" s="218" t="s">
        <v>918</v>
      </c>
      <c r="E108" s="219" t="s">
        <v>919</v>
      </c>
      <c r="F108" s="64"/>
    </row>
    <row r="109" spans="2:6" s="58" customFormat="1" ht="15" customHeight="1" x14ac:dyDescent="0.2">
      <c r="B109" s="203"/>
      <c r="D109" s="204" t="s">
        <v>920</v>
      </c>
      <c r="E109" s="219">
        <v>4890</v>
      </c>
      <c r="F109" s="64"/>
    </row>
    <row r="110" spans="2:6" s="58" customFormat="1" ht="15" customHeight="1" x14ac:dyDescent="0.2">
      <c r="B110" s="203"/>
      <c r="D110" s="211" t="s">
        <v>921</v>
      </c>
      <c r="E110" s="219">
        <v>4891</v>
      </c>
      <c r="F110" s="64"/>
    </row>
    <row r="111" spans="2:6" s="58" customFormat="1" ht="15" customHeight="1" x14ac:dyDescent="0.2">
      <c r="B111" s="220" t="s">
        <v>869</v>
      </c>
      <c r="C111" s="204"/>
      <c r="D111" s="204"/>
      <c r="E111" s="219" t="s">
        <v>922</v>
      </c>
      <c r="F111" s="64"/>
    </row>
    <row r="112" spans="2:6" s="58" customFormat="1" ht="15" customHeight="1" x14ac:dyDescent="0.2">
      <c r="B112" s="220" t="s">
        <v>923</v>
      </c>
      <c r="C112" s="204"/>
      <c r="D112" s="204"/>
      <c r="E112" s="207" t="s">
        <v>924</v>
      </c>
      <c r="F112" s="80">
        <f>SUM(F62,F72,F79)</f>
        <v>0</v>
      </c>
    </row>
    <row r="113" spans="2:10" s="58" customFormat="1" ht="15" customHeight="1" x14ac:dyDescent="0.2"/>
    <row r="114" spans="2:10" s="58" customFormat="1" ht="15" customHeight="1" x14ac:dyDescent="0.2"/>
    <row r="115" spans="2:10" s="58" customFormat="1" ht="15" customHeight="1" x14ac:dyDescent="0.2">
      <c r="D115" s="210" t="s">
        <v>815</v>
      </c>
      <c r="E115" s="227" t="str">
        <f>IF(F95&lt;&gt;0,(SUM(F51,F55,F56)/F95),"")</f>
        <v/>
      </c>
    </row>
    <row r="116" spans="2:10" s="203" customFormat="1" ht="15" customHeight="1" x14ac:dyDescent="0.2">
      <c r="B116" s="57"/>
      <c r="C116" s="57"/>
      <c r="D116" s="210" t="s">
        <v>931</v>
      </c>
      <c r="E116" s="227" t="str">
        <f>IF(F62&lt;&gt;0,F62/SUM(F62,F80,F95),"")</f>
        <v/>
      </c>
      <c r="F116" s="58"/>
      <c r="G116" s="58"/>
      <c r="H116" s="58"/>
      <c r="I116" s="58"/>
      <c r="J116" s="58"/>
    </row>
    <row r="117" spans="2:10" s="203" customFormat="1" ht="15" customHeight="1" x14ac:dyDescent="0.2">
      <c r="B117" s="58"/>
      <c r="C117" s="58"/>
      <c r="D117" s="58"/>
      <c r="E117" s="58"/>
      <c r="F117" s="58"/>
      <c r="G117" s="58"/>
      <c r="H117" s="58"/>
      <c r="I117" s="58"/>
      <c r="J117" s="58"/>
    </row>
    <row r="118" spans="2:10" s="203" customFormat="1" ht="15" customHeight="1" x14ac:dyDescent="0.2">
      <c r="B118" s="58"/>
      <c r="C118" s="58"/>
      <c r="D118" s="58"/>
      <c r="E118" s="58"/>
      <c r="F118" s="58"/>
      <c r="G118" s="58"/>
      <c r="H118" s="58"/>
      <c r="I118" s="58"/>
      <c r="J118" s="58"/>
    </row>
    <row r="119" spans="2:10" s="203" customFormat="1" ht="15" customHeight="1" x14ac:dyDescent="0.2">
      <c r="B119" s="58"/>
      <c r="C119" s="58"/>
      <c r="D119" s="58"/>
      <c r="E119" s="58"/>
      <c r="F119" s="58"/>
      <c r="G119" s="58"/>
      <c r="H119" s="58"/>
      <c r="I119" s="58"/>
      <c r="J119" s="58"/>
    </row>
    <row r="120" spans="2:10" s="203" customFormat="1" ht="15" customHeight="1" x14ac:dyDescent="0.2">
      <c r="B120" s="58"/>
      <c r="C120" s="58"/>
      <c r="D120" s="58"/>
      <c r="E120" s="58"/>
      <c r="F120" s="58"/>
      <c r="G120" s="58"/>
      <c r="H120" s="58"/>
      <c r="I120" s="58"/>
      <c r="J120" s="58"/>
    </row>
    <row r="121" spans="2:10" s="203" customFormat="1" ht="15" customHeight="1" x14ac:dyDescent="0.2">
      <c r="B121" s="58"/>
      <c r="C121" s="58"/>
      <c r="D121" s="58"/>
      <c r="E121" s="57"/>
      <c r="F121" s="57"/>
      <c r="G121" s="58"/>
      <c r="H121" s="58"/>
      <c r="I121" s="58"/>
      <c r="J121" s="58"/>
    </row>
    <row r="122" spans="2:10" s="203" customFormat="1" ht="15" customHeight="1" x14ac:dyDescent="0.2">
      <c r="B122" s="58"/>
      <c r="C122" s="58"/>
      <c r="D122" s="58"/>
      <c r="E122" s="58"/>
      <c r="F122" s="58"/>
      <c r="G122" s="58"/>
      <c r="H122" s="58"/>
      <c r="I122" s="58"/>
      <c r="J122" s="58"/>
    </row>
    <row r="123" spans="2:10" s="203" customFormat="1" ht="15" customHeight="1" x14ac:dyDescent="0.2">
      <c r="B123" s="58"/>
      <c r="C123" s="58"/>
      <c r="D123" s="58"/>
      <c r="E123" s="58"/>
      <c r="F123" s="58"/>
      <c r="G123" s="58"/>
      <c r="H123" s="58"/>
      <c r="I123" s="58"/>
      <c r="J123" s="58"/>
    </row>
    <row r="124" spans="2:10" s="203" customFormat="1" ht="15" customHeight="1" x14ac:dyDescent="0.2">
      <c r="B124" s="58"/>
      <c r="C124" s="58"/>
      <c r="D124" s="58"/>
      <c r="E124" s="58"/>
      <c r="F124" s="58"/>
      <c r="G124" s="58"/>
      <c r="H124" s="58"/>
      <c r="I124" s="58"/>
      <c r="J124" s="58"/>
    </row>
    <row r="125" spans="2:10" s="203" customFormat="1" ht="15" customHeight="1" x14ac:dyDescent="0.2">
      <c r="B125" s="58"/>
      <c r="C125" s="58"/>
      <c r="D125" s="58"/>
      <c r="E125" s="58"/>
      <c r="F125" s="58"/>
      <c r="G125" s="58"/>
      <c r="H125" s="58"/>
      <c r="I125" s="58"/>
      <c r="J125" s="58"/>
    </row>
    <row r="126" spans="2:10" s="203" customFormat="1" ht="15" customHeight="1" x14ac:dyDescent="0.2">
      <c r="B126" s="58"/>
      <c r="C126" s="58"/>
      <c r="D126" s="58"/>
      <c r="E126" s="58"/>
      <c r="F126" s="58"/>
      <c r="G126" s="58"/>
      <c r="H126" s="58"/>
      <c r="I126" s="58"/>
      <c r="J126" s="58"/>
    </row>
    <row r="127" spans="2:10" s="203" customFormat="1" ht="15" customHeight="1" x14ac:dyDescent="0.2">
      <c r="B127" s="58"/>
      <c r="C127" s="58"/>
      <c r="D127" s="58"/>
      <c r="E127" s="58"/>
      <c r="F127" s="58"/>
      <c r="G127" s="58"/>
      <c r="H127" s="58"/>
      <c r="I127" s="58"/>
      <c r="J127" s="58"/>
    </row>
    <row r="128" spans="2:10" s="203" customFormat="1" ht="15" customHeight="1" x14ac:dyDescent="0.2">
      <c r="B128" s="58"/>
      <c r="C128" s="58"/>
      <c r="D128" s="58"/>
      <c r="E128" s="58"/>
      <c r="F128" s="58"/>
      <c r="G128" s="58"/>
      <c r="H128" s="58"/>
      <c r="I128" s="58"/>
      <c r="J128" s="58"/>
    </row>
    <row r="129" spans="2:10" s="203" customFormat="1" ht="15" customHeight="1" x14ac:dyDescent="0.2">
      <c r="B129" s="58"/>
      <c r="C129" s="58"/>
      <c r="D129" s="58"/>
      <c r="E129" s="58"/>
      <c r="F129" s="58"/>
      <c r="G129" s="58"/>
      <c r="H129" s="58"/>
      <c r="I129" s="58"/>
      <c r="J129" s="58"/>
    </row>
    <row r="130" spans="2:10" s="203" customFormat="1" ht="15" customHeight="1" x14ac:dyDescent="0.2">
      <c r="B130" s="58"/>
      <c r="C130" s="58"/>
      <c r="D130" s="58"/>
      <c r="E130" s="58"/>
      <c r="F130" s="58"/>
      <c r="G130" s="58"/>
      <c r="H130" s="58"/>
      <c r="I130" s="58"/>
      <c r="J130" s="58"/>
    </row>
    <row r="131" spans="2:10" s="203" customFormat="1" ht="15" customHeight="1" x14ac:dyDescent="0.2">
      <c r="B131" s="58"/>
      <c r="C131" s="58"/>
      <c r="D131" s="58"/>
      <c r="E131" s="58"/>
      <c r="F131" s="58"/>
      <c r="G131" s="58"/>
      <c r="H131" s="58"/>
      <c r="I131" s="58"/>
      <c r="J131" s="58"/>
    </row>
    <row r="132" spans="2:10" s="203" customFormat="1" ht="15" customHeight="1" x14ac:dyDescent="0.2">
      <c r="B132" s="58"/>
      <c r="C132" s="58"/>
      <c r="D132" s="58"/>
      <c r="E132" s="58"/>
      <c r="F132" s="58"/>
      <c r="G132" s="58"/>
      <c r="H132" s="58"/>
      <c r="I132" s="58"/>
      <c r="J132" s="58"/>
    </row>
    <row r="133" spans="2:10" s="203" customFormat="1" ht="15" customHeight="1" x14ac:dyDescent="0.2">
      <c r="B133" s="58"/>
      <c r="C133" s="58"/>
      <c r="D133" s="58"/>
      <c r="E133" s="58"/>
      <c r="F133" s="58"/>
      <c r="G133" s="58"/>
      <c r="H133" s="58"/>
      <c r="I133" s="58"/>
      <c r="J133" s="58"/>
    </row>
    <row r="134" spans="2:10" s="203" customFormat="1" ht="15" customHeight="1" x14ac:dyDescent="0.2">
      <c r="B134" s="58"/>
      <c r="C134" s="58"/>
      <c r="D134" s="58"/>
      <c r="E134" s="58"/>
      <c r="F134" s="58"/>
      <c r="G134" s="58"/>
      <c r="H134" s="58"/>
      <c r="I134" s="58"/>
      <c r="J134" s="58"/>
    </row>
    <row r="135" spans="2:10" s="203" customFormat="1" ht="15" customHeight="1" x14ac:dyDescent="0.2">
      <c r="B135" s="58"/>
      <c r="C135" s="58"/>
      <c r="D135" s="58"/>
      <c r="E135" s="58"/>
      <c r="F135" s="58"/>
      <c r="G135" s="58"/>
      <c r="H135" s="58"/>
      <c r="I135" s="58"/>
      <c r="J135" s="58"/>
    </row>
    <row r="136" spans="2:10" s="203" customFormat="1" ht="15" customHeight="1" x14ac:dyDescent="0.2">
      <c r="B136" s="58"/>
      <c r="C136" s="58"/>
      <c r="D136" s="58"/>
      <c r="E136" s="58"/>
      <c r="F136" s="58"/>
      <c r="G136" s="58"/>
      <c r="H136" s="58"/>
      <c r="I136" s="58"/>
      <c r="J136" s="58"/>
    </row>
    <row r="137" spans="2:10" s="203" customFormat="1" ht="15" customHeight="1" x14ac:dyDescent="0.2">
      <c r="B137" s="58"/>
      <c r="C137" s="58"/>
      <c r="D137" s="58"/>
      <c r="E137" s="58"/>
      <c r="F137" s="58"/>
      <c r="G137" s="58"/>
      <c r="H137" s="58"/>
      <c r="I137" s="58"/>
      <c r="J137" s="58"/>
    </row>
    <row r="138" spans="2:10" s="203" customFormat="1" ht="15" customHeight="1" x14ac:dyDescent="0.2">
      <c r="B138" s="58"/>
      <c r="C138" s="58"/>
      <c r="D138" s="58"/>
      <c r="E138" s="58"/>
      <c r="F138" s="58"/>
      <c r="G138" s="58"/>
      <c r="H138" s="58"/>
      <c r="I138" s="58"/>
      <c r="J138" s="58"/>
    </row>
    <row r="139" spans="2:10" s="203" customFormat="1" ht="15" customHeight="1" x14ac:dyDescent="0.2">
      <c r="B139" s="58"/>
      <c r="C139" s="58"/>
      <c r="D139" s="58"/>
      <c r="E139" s="58"/>
      <c r="F139" s="58"/>
      <c r="G139" s="58"/>
      <c r="H139" s="58"/>
      <c r="I139" s="58"/>
      <c r="J139" s="58"/>
    </row>
    <row r="140" spans="2:10" s="203" customFormat="1" ht="15" customHeight="1" x14ac:dyDescent="0.2">
      <c r="B140" s="58"/>
      <c r="C140" s="58"/>
      <c r="D140" s="58"/>
      <c r="E140" s="58"/>
      <c r="F140" s="58"/>
      <c r="G140" s="58"/>
      <c r="H140" s="58"/>
      <c r="I140" s="58"/>
      <c r="J140" s="58"/>
    </row>
    <row r="141" spans="2:10" s="203" customFormat="1" ht="15" customHeight="1" x14ac:dyDescent="0.2">
      <c r="B141" s="58"/>
      <c r="C141" s="58"/>
      <c r="D141" s="58"/>
      <c r="E141" s="58"/>
      <c r="F141" s="58"/>
      <c r="G141" s="58"/>
      <c r="H141" s="58"/>
      <c r="I141" s="58"/>
      <c r="J141" s="58"/>
    </row>
    <row r="142" spans="2:10" s="203" customFormat="1" ht="15" customHeight="1" x14ac:dyDescent="0.2">
      <c r="B142" s="58"/>
      <c r="C142" s="58"/>
      <c r="D142" s="58"/>
      <c r="E142" s="58"/>
      <c r="F142" s="58"/>
      <c r="G142" s="58"/>
      <c r="H142" s="58"/>
      <c r="I142" s="58"/>
      <c r="J142" s="58"/>
    </row>
    <row r="143" spans="2:10" s="203" customFormat="1" ht="15" customHeight="1" x14ac:dyDescent="0.2">
      <c r="B143" s="58"/>
      <c r="C143" s="58"/>
      <c r="D143" s="58"/>
      <c r="E143" s="58"/>
      <c r="F143" s="58"/>
      <c r="G143" s="58"/>
      <c r="H143" s="58"/>
      <c r="I143" s="58"/>
      <c r="J143" s="58"/>
    </row>
    <row r="144" spans="2:10" s="203" customFormat="1" ht="15" customHeight="1" x14ac:dyDescent="0.2">
      <c r="B144" s="58"/>
      <c r="C144" s="58"/>
      <c r="D144" s="58"/>
      <c r="E144" s="58"/>
      <c r="F144" s="58"/>
      <c r="G144" s="58"/>
      <c r="H144" s="58"/>
      <c r="I144" s="58"/>
      <c r="J144" s="58"/>
    </row>
    <row r="145" spans="2:10" s="203" customFormat="1" ht="15" customHeight="1" x14ac:dyDescent="0.2">
      <c r="B145" s="58"/>
      <c r="C145" s="58"/>
      <c r="D145" s="58"/>
      <c r="E145" s="58"/>
      <c r="F145" s="58"/>
      <c r="G145" s="58"/>
      <c r="H145" s="58"/>
      <c r="I145" s="58"/>
      <c r="J145" s="58"/>
    </row>
    <row r="146" spans="2:10" s="203" customFormat="1" ht="15" customHeight="1" x14ac:dyDescent="0.2">
      <c r="B146" s="58"/>
      <c r="C146" s="58"/>
      <c r="D146" s="58"/>
      <c r="E146" s="58"/>
      <c r="F146" s="58"/>
      <c r="G146" s="58"/>
      <c r="H146" s="58"/>
      <c r="I146" s="58"/>
      <c r="J146" s="58"/>
    </row>
    <row r="147" spans="2:10" s="203" customFormat="1" ht="15" customHeight="1" x14ac:dyDescent="0.2">
      <c r="B147" s="58"/>
      <c r="C147" s="58"/>
      <c r="D147" s="58"/>
      <c r="E147" s="58"/>
      <c r="F147" s="58"/>
      <c r="G147" s="58"/>
      <c r="H147" s="58"/>
      <c r="I147" s="58"/>
      <c r="J147" s="58"/>
    </row>
    <row r="148" spans="2:10" s="203" customFormat="1" ht="15" customHeight="1" x14ac:dyDescent="0.2">
      <c r="B148" s="58"/>
      <c r="C148" s="58"/>
      <c r="D148" s="58"/>
      <c r="E148" s="58"/>
      <c r="F148" s="58"/>
      <c r="G148" s="58"/>
      <c r="H148" s="58"/>
      <c r="I148" s="58"/>
      <c r="J148" s="58"/>
    </row>
    <row r="149" spans="2:10" s="203" customFormat="1" ht="15" customHeight="1" x14ac:dyDescent="0.2">
      <c r="B149" s="58"/>
      <c r="C149" s="58"/>
      <c r="D149" s="58"/>
      <c r="E149" s="58"/>
      <c r="F149" s="58"/>
      <c r="G149" s="58"/>
      <c r="H149" s="58"/>
      <c r="I149" s="58"/>
      <c r="J149" s="58"/>
    </row>
    <row r="150" spans="2:10" s="203" customFormat="1" ht="15" customHeight="1" x14ac:dyDescent="0.2">
      <c r="B150" s="58"/>
      <c r="C150" s="58"/>
      <c r="D150" s="58"/>
      <c r="E150" s="58"/>
      <c r="F150" s="58"/>
      <c r="G150" s="58"/>
      <c r="H150" s="58"/>
      <c r="I150" s="58"/>
      <c r="J150" s="58"/>
    </row>
    <row r="151" spans="2:10" s="203" customFormat="1" ht="15" customHeight="1" x14ac:dyDescent="0.2">
      <c r="B151" s="58"/>
      <c r="C151" s="58"/>
      <c r="D151" s="58"/>
      <c r="E151" s="58"/>
      <c r="F151" s="58"/>
      <c r="G151" s="58"/>
      <c r="H151" s="58"/>
      <c r="I151" s="58"/>
      <c r="J151" s="58"/>
    </row>
    <row r="152" spans="2:10" s="203" customFormat="1" ht="15" customHeight="1" x14ac:dyDescent="0.2">
      <c r="B152" s="58"/>
      <c r="C152" s="58"/>
      <c r="D152" s="58"/>
      <c r="E152" s="58"/>
      <c r="F152" s="58"/>
      <c r="G152" s="58"/>
      <c r="H152" s="58"/>
      <c r="I152" s="58"/>
      <c r="J152" s="58"/>
    </row>
    <row r="153" spans="2:10" s="203" customFormat="1" ht="15" customHeight="1" x14ac:dyDescent="0.2">
      <c r="B153" s="58"/>
      <c r="C153" s="58"/>
      <c r="D153" s="58"/>
      <c r="E153" s="58"/>
      <c r="F153" s="58"/>
      <c r="G153" s="58"/>
      <c r="H153" s="58"/>
      <c r="I153" s="58"/>
      <c r="J153" s="58"/>
    </row>
    <row r="154" spans="2:10" s="203" customFormat="1" ht="15" customHeight="1" x14ac:dyDescent="0.2">
      <c r="B154" s="58"/>
      <c r="C154" s="58"/>
      <c r="D154" s="58"/>
      <c r="E154" s="58"/>
      <c r="F154" s="58"/>
      <c r="G154" s="58"/>
      <c r="H154" s="58"/>
      <c r="I154" s="58"/>
      <c r="J154" s="58"/>
    </row>
    <row r="155" spans="2:10" s="203" customFormat="1" ht="15" customHeight="1" x14ac:dyDescent="0.2">
      <c r="B155" s="58"/>
      <c r="C155" s="58"/>
      <c r="D155" s="58"/>
      <c r="E155" s="58"/>
      <c r="F155" s="58"/>
      <c r="G155" s="58"/>
      <c r="H155" s="58"/>
      <c r="I155" s="58"/>
      <c r="J155" s="58"/>
    </row>
    <row r="156" spans="2:10" s="203" customFormat="1" ht="15" customHeight="1" x14ac:dyDescent="0.2">
      <c r="B156" s="58"/>
      <c r="C156" s="58"/>
      <c r="D156" s="58"/>
      <c r="E156" s="58"/>
      <c r="F156" s="58"/>
      <c r="G156" s="58"/>
      <c r="H156" s="58"/>
      <c r="I156" s="58"/>
      <c r="J156" s="58"/>
    </row>
    <row r="157" spans="2:10" s="203" customFormat="1" ht="15" customHeight="1" x14ac:dyDescent="0.2">
      <c r="B157" s="58"/>
      <c r="C157" s="58"/>
      <c r="D157" s="58"/>
      <c r="E157" s="58"/>
      <c r="F157" s="58"/>
      <c r="G157" s="58"/>
      <c r="H157" s="58"/>
      <c r="I157" s="58"/>
      <c r="J157" s="58"/>
    </row>
    <row r="158" spans="2:10" s="203" customFormat="1" ht="15" customHeight="1" x14ac:dyDescent="0.2">
      <c r="B158" s="58"/>
      <c r="C158" s="58"/>
      <c r="D158" s="58"/>
      <c r="E158" s="58"/>
      <c r="F158" s="58"/>
      <c r="G158" s="58"/>
      <c r="H158" s="58"/>
      <c r="I158" s="58"/>
      <c r="J158" s="58"/>
    </row>
    <row r="159" spans="2:10" s="203" customFormat="1" ht="15" customHeight="1" x14ac:dyDescent="0.2">
      <c r="B159" s="58"/>
      <c r="C159" s="58"/>
      <c r="D159" s="58"/>
      <c r="E159" s="58"/>
      <c r="F159" s="58"/>
      <c r="G159" s="58"/>
      <c r="H159" s="58"/>
      <c r="I159" s="58"/>
      <c r="J159" s="58"/>
    </row>
    <row r="160" spans="2:10" s="203" customFormat="1" ht="15" customHeight="1" x14ac:dyDescent="0.2">
      <c r="B160" s="58"/>
      <c r="C160" s="58"/>
      <c r="D160" s="58"/>
      <c r="E160" s="58"/>
      <c r="F160" s="58"/>
      <c r="G160" s="58"/>
      <c r="H160" s="58"/>
      <c r="I160" s="58"/>
      <c r="J160" s="58"/>
    </row>
    <row r="161" spans="2:10" s="203" customFormat="1" ht="15" customHeight="1" x14ac:dyDescent="0.2">
      <c r="B161" s="58"/>
      <c r="C161" s="58"/>
      <c r="D161" s="58"/>
      <c r="E161" s="58"/>
      <c r="F161" s="58"/>
      <c r="G161" s="58"/>
      <c r="H161" s="58"/>
      <c r="I161" s="58"/>
      <c r="J161" s="58"/>
    </row>
    <row r="162" spans="2:10" s="203" customFormat="1" ht="15" customHeight="1" x14ac:dyDescent="0.2">
      <c r="B162" s="58"/>
      <c r="C162" s="58"/>
      <c r="D162" s="58"/>
      <c r="E162" s="58"/>
      <c r="F162" s="58"/>
      <c r="G162" s="58"/>
      <c r="H162" s="58"/>
      <c r="I162" s="58"/>
      <c r="J162" s="58"/>
    </row>
    <row r="163" spans="2:10" s="203" customFormat="1" ht="15" customHeight="1" x14ac:dyDescent="0.2">
      <c r="B163" s="58"/>
      <c r="C163" s="58"/>
      <c r="D163" s="58"/>
      <c r="E163" s="58"/>
      <c r="F163" s="58"/>
      <c r="G163" s="58"/>
      <c r="H163" s="58"/>
      <c r="I163" s="58"/>
      <c r="J163" s="58"/>
    </row>
    <row r="164" spans="2:10" s="203" customFormat="1" ht="15" customHeight="1" x14ac:dyDescent="0.2">
      <c r="B164" s="58"/>
      <c r="C164" s="58"/>
      <c r="D164" s="58"/>
      <c r="E164" s="58"/>
      <c r="F164" s="58"/>
      <c r="G164" s="58"/>
      <c r="H164" s="58"/>
      <c r="I164" s="58"/>
      <c r="J164" s="58"/>
    </row>
    <row r="165" spans="2:10" s="203" customFormat="1" ht="15" customHeight="1" x14ac:dyDescent="0.2">
      <c r="B165" s="58"/>
      <c r="C165" s="58"/>
      <c r="D165" s="58"/>
      <c r="E165" s="58"/>
      <c r="F165" s="58"/>
      <c r="G165" s="58"/>
      <c r="H165" s="58"/>
      <c r="I165" s="58"/>
      <c r="J165" s="58"/>
    </row>
    <row r="166" spans="2:10" s="203" customFormat="1" ht="15" customHeight="1" x14ac:dyDescent="0.2">
      <c r="B166" s="58"/>
      <c r="C166" s="58"/>
      <c r="D166" s="58"/>
      <c r="E166" s="58"/>
      <c r="F166" s="58"/>
      <c r="G166" s="58"/>
      <c r="H166" s="58"/>
      <c r="I166" s="58"/>
      <c r="J166" s="58"/>
    </row>
    <row r="167" spans="2:10" s="203" customFormat="1" ht="15" customHeight="1" x14ac:dyDescent="0.2">
      <c r="B167" s="58"/>
      <c r="C167" s="58"/>
      <c r="D167" s="58"/>
      <c r="E167" s="58"/>
      <c r="F167" s="58"/>
      <c r="G167" s="58"/>
      <c r="H167" s="58"/>
      <c r="I167" s="58"/>
      <c r="J167" s="58"/>
    </row>
    <row r="168" spans="2:10" s="203" customFormat="1" ht="15" customHeight="1" x14ac:dyDescent="0.2">
      <c r="B168" s="58"/>
      <c r="C168" s="58"/>
      <c r="D168" s="58"/>
      <c r="E168" s="58"/>
      <c r="F168" s="58"/>
      <c r="G168" s="58"/>
      <c r="H168" s="58"/>
      <c r="I168" s="58"/>
      <c r="J168" s="58"/>
    </row>
    <row r="169" spans="2:10" s="203" customFormat="1" ht="15" customHeight="1" x14ac:dyDescent="0.2">
      <c r="B169" s="58"/>
      <c r="C169" s="58"/>
      <c r="D169" s="58"/>
      <c r="E169" s="58"/>
      <c r="F169" s="58"/>
      <c r="G169" s="58"/>
      <c r="H169" s="58"/>
      <c r="I169" s="58"/>
      <c r="J169" s="58"/>
    </row>
    <row r="170" spans="2:10" s="203" customFormat="1" ht="15" customHeight="1" x14ac:dyDescent="0.2">
      <c r="B170" s="58"/>
      <c r="C170" s="58"/>
      <c r="D170" s="58"/>
      <c r="E170" s="58"/>
      <c r="F170" s="58"/>
      <c r="G170" s="58"/>
      <c r="H170" s="58"/>
      <c r="I170" s="58"/>
      <c r="J170" s="58"/>
    </row>
    <row r="171" spans="2:10" s="203" customFormat="1" ht="15" customHeight="1" x14ac:dyDescent="0.2">
      <c r="B171" s="58"/>
      <c r="C171" s="58"/>
      <c r="D171" s="58"/>
      <c r="E171" s="58"/>
      <c r="F171" s="58"/>
      <c r="G171" s="58"/>
      <c r="H171" s="58"/>
      <c r="I171" s="58"/>
      <c r="J171" s="58"/>
    </row>
    <row r="172" spans="2:10" s="203" customFormat="1" ht="15" customHeight="1" x14ac:dyDescent="0.2">
      <c r="B172" s="58"/>
      <c r="C172" s="58"/>
      <c r="D172" s="58"/>
      <c r="E172" s="58"/>
      <c r="F172" s="58"/>
      <c r="G172" s="58"/>
      <c r="H172" s="58"/>
      <c r="I172" s="58"/>
      <c r="J172" s="58"/>
    </row>
    <row r="173" spans="2:10" s="203" customFormat="1" ht="15" customHeight="1" x14ac:dyDescent="0.2">
      <c r="B173" s="58"/>
      <c r="C173" s="58"/>
      <c r="D173" s="58"/>
      <c r="E173" s="58"/>
      <c r="F173" s="58"/>
      <c r="G173" s="58"/>
      <c r="H173" s="58"/>
      <c r="I173" s="58"/>
      <c r="J173" s="58"/>
    </row>
    <row r="174" spans="2:10" s="203" customFormat="1" ht="15" customHeight="1" x14ac:dyDescent="0.2">
      <c r="B174" s="58"/>
      <c r="C174" s="58"/>
      <c r="D174" s="58"/>
      <c r="E174" s="58"/>
      <c r="F174" s="58"/>
      <c r="G174" s="58"/>
      <c r="H174" s="58"/>
      <c r="I174" s="58"/>
      <c r="J174" s="58"/>
    </row>
    <row r="175" spans="2:10" s="203" customFormat="1" ht="15" customHeight="1" x14ac:dyDescent="0.2">
      <c r="B175" s="58"/>
      <c r="C175" s="58"/>
      <c r="D175" s="58"/>
      <c r="E175" s="58"/>
      <c r="F175" s="58"/>
      <c r="G175" s="58"/>
      <c r="H175" s="58"/>
      <c r="I175" s="58"/>
      <c r="J175" s="58"/>
    </row>
    <row r="176" spans="2:10" s="203" customFormat="1" ht="15" customHeight="1" x14ac:dyDescent="0.2">
      <c r="B176" s="58"/>
      <c r="C176" s="58"/>
      <c r="D176" s="58"/>
      <c r="E176" s="58"/>
      <c r="F176" s="58"/>
      <c r="G176" s="58"/>
      <c r="H176" s="58"/>
      <c r="I176" s="58"/>
      <c r="J176" s="58"/>
    </row>
    <row r="177" spans="2:10" s="203" customFormat="1" ht="15" customHeight="1" x14ac:dyDescent="0.2">
      <c r="B177" s="58"/>
      <c r="C177" s="58"/>
      <c r="D177" s="58"/>
      <c r="E177" s="58"/>
      <c r="F177" s="58"/>
      <c r="G177" s="58"/>
      <c r="H177" s="58"/>
      <c r="I177" s="58"/>
      <c r="J177" s="58"/>
    </row>
    <row r="178" spans="2:10" s="58" customFormat="1" ht="15" customHeight="1" x14ac:dyDescent="0.2"/>
    <row r="179" spans="2:10" s="58" customFormat="1" ht="15" customHeight="1" x14ac:dyDescent="0.2"/>
    <row r="180" spans="2:10" s="58" customFormat="1" ht="15" customHeight="1" x14ac:dyDescent="0.2">
      <c r="B180" s="57"/>
      <c r="C180" s="57"/>
      <c r="D180" s="57"/>
    </row>
    <row r="181" spans="2:10" s="58" customFormat="1" ht="15" customHeight="1" x14ac:dyDescent="0.2"/>
    <row r="182" spans="2:10" s="58" customFormat="1" ht="15" customHeight="1" x14ac:dyDescent="0.2"/>
    <row r="183" spans="2:10" s="58" customFormat="1" ht="15" customHeight="1" x14ac:dyDescent="0.2"/>
    <row r="184" spans="2:10" s="58" customFormat="1" ht="15" customHeight="1" x14ac:dyDescent="0.2"/>
    <row r="185" spans="2:10" s="58" customFormat="1" ht="15" customHeight="1" x14ac:dyDescent="0.2">
      <c r="E185" s="57"/>
    </row>
    <row r="186" spans="2:10" s="58" customFormat="1" ht="15" customHeight="1" x14ac:dyDescent="0.2"/>
    <row r="187" spans="2:10" s="58" customFormat="1" ht="15" customHeight="1" x14ac:dyDescent="0.2"/>
    <row r="188" spans="2:10" s="58" customFormat="1" ht="15" customHeight="1" x14ac:dyDescent="0.2"/>
    <row r="189" spans="2:10" s="58" customFormat="1" ht="15" customHeight="1" x14ac:dyDescent="0.2"/>
    <row r="209" spans="1:8" ht="15" customHeight="1" x14ac:dyDescent="0.2">
      <c r="H209" s="54" t="s">
        <v>872</v>
      </c>
    </row>
    <row r="211" spans="1:8" ht="15" customHeight="1" x14ac:dyDescent="0.2">
      <c r="A211" s="56"/>
      <c r="B211" s="56"/>
    </row>
    <row r="212" spans="1:8" ht="15" customHeight="1" x14ac:dyDescent="0.2">
      <c r="A212" s="56"/>
      <c r="B212" s="56"/>
    </row>
    <row r="213" spans="1:8" ht="15" customHeight="1" x14ac:dyDescent="0.2">
      <c r="A213" s="56"/>
      <c r="B213" s="56"/>
    </row>
  </sheetData>
  <mergeCells count="10">
    <mergeCell ref="C31:D31"/>
    <mergeCell ref="B78:D78"/>
    <mergeCell ref="B79:D79"/>
    <mergeCell ref="C96:D96"/>
    <mergeCell ref="C104:D104"/>
    <mergeCell ref="D1:F1"/>
    <mergeCell ref="D2:E2"/>
    <mergeCell ref="D3:E3"/>
    <mergeCell ref="D4:E4"/>
    <mergeCell ref="D5:E5"/>
  </mergeCells>
  <pageMargins left="0.7" right="0.7" top="0.75" bottom="0.75" header="0.3" footer="0.3"/>
  <pageSetup paperSize="9" scale="45" fitToWidth="0" fitToHeight="2" orientation="portrait" r:id="rId1"/>
  <rowBreaks count="1" manualBreakCount="1">
    <brk id="59" max="6"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abSelected="1" workbookViewId="0">
      <selection activeCell="H29" sqref="H29"/>
    </sheetView>
  </sheetViews>
  <sheetFormatPr defaultRowHeight="12.75" x14ac:dyDescent="0.2"/>
  <cols>
    <col min="1" max="1" width="43.28515625" customWidth="1"/>
  </cols>
  <sheetData>
    <row r="1" spans="1:6" ht="15.75" x14ac:dyDescent="0.25">
      <c r="A1" s="66" t="s">
        <v>993</v>
      </c>
    </row>
    <row r="2" spans="1:6" ht="15.75" x14ac:dyDescent="0.2">
      <c r="A2" s="39" t="s">
        <v>994</v>
      </c>
    </row>
    <row r="3" spans="1:6" ht="15.75" x14ac:dyDescent="0.2">
      <c r="A3" s="39" t="s">
        <v>995</v>
      </c>
    </row>
    <row r="4" spans="1:6" ht="15.75" x14ac:dyDescent="0.2">
      <c r="A4" s="67" t="s">
        <v>932</v>
      </c>
    </row>
    <row r="5" spans="1:6" ht="15.75" x14ac:dyDescent="0.2">
      <c r="A5" s="67" t="s">
        <v>996</v>
      </c>
    </row>
    <row r="6" spans="1:6" ht="15.75" x14ac:dyDescent="0.2">
      <c r="A6" s="67"/>
    </row>
    <row r="7" spans="1:6" ht="15.75" x14ac:dyDescent="0.2">
      <c r="A7" s="415" t="s">
        <v>1402</v>
      </c>
      <c r="B7" s="416"/>
      <c r="C7" s="416"/>
      <c r="D7" s="416"/>
      <c r="E7" s="416"/>
      <c r="F7" s="416"/>
    </row>
    <row r="8" spans="1:6" x14ac:dyDescent="0.2">
      <c r="A8" s="345"/>
      <c r="B8" s="346">
        <v>2017</v>
      </c>
      <c r="C8" s="346">
        <v>2018</v>
      </c>
      <c r="D8" s="346">
        <v>2019</v>
      </c>
      <c r="E8" s="346">
        <v>2020</v>
      </c>
      <c r="F8" s="346">
        <v>2021</v>
      </c>
    </row>
    <row r="9" spans="1:6" x14ac:dyDescent="0.2">
      <c r="A9" s="347" t="s">
        <v>1052</v>
      </c>
      <c r="B9" s="347" t="s">
        <v>1053</v>
      </c>
      <c r="C9" s="347" t="s">
        <v>1054</v>
      </c>
      <c r="D9" s="347" t="s">
        <v>1054</v>
      </c>
      <c r="E9" s="347" t="s">
        <v>1054</v>
      </c>
      <c r="F9" s="347" t="s">
        <v>1055</v>
      </c>
    </row>
    <row r="10" spans="1:6" x14ac:dyDescent="0.2">
      <c r="A10" s="347" t="s">
        <v>1056</v>
      </c>
      <c r="B10" s="347" t="s">
        <v>1057</v>
      </c>
      <c r="C10" s="347" t="s">
        <v>1057</v>
      </c>
      <c r="D10" s="347" t="s">
        <v>1057</v>
      </c>
      <c r="E10" s="347" t="s">
        <v>1057</v>
      </c>
      <c r="F10" s="347" t="s">
        <v>1057</v>
      </c>
    </row>
    <row r="11" spans="1:6" x14ac:dyDescent="0.2">
      <c r="A11" s="347" t="s">
        <v>1058</v>
      </c>
      <c r="B11" s="347" t="s">
        <v>1059</v>
      </c>
      <c r="C11" s="347" t="s">
        <v>1059</v>
      </c>
      <c r="D11" s="347" t="s">
        <v>1059</v>
      </c>
      <c r="E11" s="347" t="s">
        <v>1059</v>
      </c>
      <c r="F11" s="347" t="s">
        <v>1060</v>
      </c>
    </row>
    <row r="12" spans="1:6" x14ac:dyDescent="0.2">
      <c r="A12" s="347" t="s">
        <v>1061</v>
      </c>
      <c r="B12" s="347" t="s">
        <v>1062</v>
      </c>
      <c r="C12" s="347" t="s">
        <v>1062</v>
      </c>
      <c r="D12" s="347" t="s">
        <v>1062</v>
      </c>
      <c r="E12" s="347" t="s">
        <v>1062</v>
      </c>
      <c r="F12" s="347" t="s">
        <v>1062</v>
      </c>
    </row>
    <row r="13" spans="1:6" x14ac:dyDescent="0.2">
      <c r="A13" s="347" t="s">
        <v>1063</v>
      </c>
      <c r="B13" s="347" t="s">
        <v>1064</v>
      </c>
      <c r="C13" s="347" t="s">
        <v>1064</v>
      </c>
      <c r="D13" s="347" t="s">
        <v>1064</v>
      </c>
      <c r="E13" s="347" t="s">
        <v>1064</v>
      </c>
      <c r="F13" s="347" t="s">
        <v>1065</v>
      </c>
    </row>
    <row r="14" spans="1:6" x14ac:dyDescent="0.2">
      <c r="A14" s="347" t="s">
        <v>1066</v>
      </c>
      <c r="B14" s="347" t="s">
        <v>1064</v>
      </c>
      <c r="C14" s="347" t="s">
        <v>1067</v>
      </c>
      <c r="D14" s="347" t="s">
        <v>1067</v>
      </c>
      <c r="E14" s="347" t="s">
        <v>1068</v>
      </c>
      <c r="F14" s="347" t="s">
        <v>1069</v>
      </c>
    </row>
    <row r="15" spans="1:6" x14ac:dyDescent="0.2">
      <c r="A15" s="347" t="s">
        <v>1070</v>
      </c>
      <c r="B15" s="347" t="s">
        <v>1071</v>
      </c>
      <c r="C15" s="347" t="s">
        <v>1071</v>
      </c>
      <c r="D15" s="347" t="s">
        <v>1071</v>
      </c>
      <c r="E15" s="347" t="s">
        <v>1072</v>
      </c>
      <c r="F15" s="347" t="s">
        <v>1073</v>
      </c>
    </row>
    <row r="16" spans="1:6" x14ac:dyDescent="0.2">
      <c r="A16" s="347" t="s">
        <v>1074</v>
      </c>
      <c r="B16" s="347" t="s">
        <v>1075</v>
      </c>
      <c r="C16" s="347" t="s">
        <v>1075</v>
      </c>
      <c r="D16" s="347" t="s">
        <v>1075</v>
      </c>
      <c r="E16" s="347" t="s">
        <v>1075</v>
      </c>
      <c r="F16" s="347" t="s">
        <v>1076</v>
      </c>
    </row>
    <row r="17" spans="1:6" x14ac:dyDescent="0.2">
      <c r="A17" s="347" t="s">
        <v>1077</v>
      </c>
      <c r="B17" s="347" t="s">
        <v>1067</v>
      </c>
      <c r="C17" s="347" t="s">
        <v>1067</v>
      </c>
      <c r="D17" s="347" t="s">
        <v>1078</v>
      </c>
      <c r="E17" s="347" t="s">
        <v>1079</v>
      </c>
      <c r="F17" s="347" t="s">
        <v>1079</v>
      </c>
    </row>
    <row r="18" spans="1:6" x14ac:dyDescent="0.2">
      <c r="A18" s="347" t="s">
        <v>1080</v>
      </c>
      <c r="B18" s="347" t="s">
        <v>1071</v>
      </c>
      <c r="C18" s="347" t="s">
        <v>1067</v>
      </c>
      <c r="D18" s="347" t="s">
        <v>1067</v>
      </c>
      <c r="E18" s="347" t="s">
        <v>1078</v>
      </c>
      <c r="F18" s="347" t="s">
        <v>1078</v>
      </c>
    </row>
    <row r="19" spans="1:6" x14ac:dyDescent="0.2">
      <c r="A19" s="347" t="s">
        <v>1081</v>
      </c>
      <c r="B19" s="347" t="s">
        <v>1078</v>
      </c>
      <c r="C19" s="347" t="s">
        <v>1078</v>
      </c>
      <c r="D19" s="347" t="s">
        <v>1078</v>
      </c>
      <c r="E19" s="347" t="s">
        <v>1082</v>
      </c>
      <c r="F19" s="347" t="s">
        <v>1083</v>
      </c>
    </row>
    <row r="20" spans="1:6" x14ac:dyDescent="0.2">
      <c r="A20" s="347" t="s">
        <v>1084</v>
      </c>
      <c r="B20" s="347" t="s">
        <v>1085</v>
      </c>
      <c r="C20" s="347" t="s">
        <v>1085</v>
      </c>
      <c r="D20" s="347" t="s">
        <v>1086</v>
      </c>
      <c r="E20" s="347" t="s">
        <v>1087</v>
      </c>
      <c r="F20" s="347" t="s">
        <v>1088</v>
      </c>
    </row>
    <row r="21" spans="1:6" x14ac:dyDescent="0.2">
      <c r="A21" s="347" t="s">
        <v>1089</v>
      </c>
      <c r="B21" s="347" t="s">
        <v>1090</v>
      </c>
      <c r="C21" s="347" t="s">
        <v>1090</v>
      </c>
      <c r="D21" s="347" t="s">
        <v>1090</v>
      </c>
      <c r="E21" s="347" t="s">
        <v>1091</v>
      </c>
      <c r="F21" s="347" t="s">
        <v>1092</v>
      </c>
    </row>
    <row r="22" spans="1:6" x14ac:dyDescent="0.2">
      <c r="A22" s="347" t="s">
        <v>1093</v>
      </c>
      <c r="B22" s="347" t="s">
        <v>1068</v>
      </c>
      <c r="C22" s="347" t="s">
        <v>1068</v>
      </c>
      <c r="D22" s="347" t="s">
        <v>1094</v>
      </c>
      <c r="E22" s="347" t="s">
        <v>1095</v>
      </c>
      <c r="F22" s="347" t="s">
        <v>1069</v>
      </c>
    </row>
    <row r="23" spans="1:6" x14ac:dyDescent="0.2">
      <c r="A23" s="347" t="s">
        <v>1096</v>
      </c>
      <c r="B23" s="347" t="s">
        <v>1097</v>
      </c>
      <c r="C23" s="347" t="s">
        <v>1098</v>
      </c>
      <c r="D23" s="347" t="s">
        <v>1099</v>
      </c>
      <c r="E23" s="347" t="s">
        <v>1100</v>
      </c>
      <c r="F23" s="347" t="s">
        <v>1101</v>
      </c>
    </row>
    <row r="24" spans="1:6" x14ac:dyDescent="0.2">
      <c r="A24" s="347" t="s">
        <v>1102</v>
      </c>
      <c r="B24" s="347" t="s">
        <v>1068</v>
      </c>
      <c r="C24" s="347" t="s">
        <v>1094</v>
      </c>
      <c r="D24" s="347" t="s">
        <v>1095</v>
      </c>
      <c r="E24" s="347" t="s">
        <v>1069</v>
      </c>
      <c r="F24" s="347" t="s">
        <v>1103</v>
      </c>
    </row>
    <row r="25" spans="1:6" x14ac:dyDescent="0.2">
      <c r="A25" s="347" t="s">
        <v>1104</v>
      </c>
      <c r="B25" s="347" t="s">
        <v>1105</v>
      </c>
      <c r="C25" s="347" t="s">
        <v>1105</v>
      </c>
      <c r="D25" s="347" t="s">
        <v>1105</v>
      </c>
      <c r="E25" s="347" t="s">
        <v>1106</v>
      </c>
      <c r="F25" s="347" t="s">
        <v>1107</v>
      </c>
    </row>
    <row r="26" spans="1:6" x14ac:dyDescent="0.2">
      <c r="A26" s="347" t="s">
        <v>1108</v>
      </c>
      <c r="B26" s="347" t="s">
        <v>1064</v>
      </c>
      <c r="C26" s="347" t="s">
        <v>1064</v>
      </c>
      <c r="D26" s="347" t="s">
        <v>1064</v>
      </c>
      <c r="E26" s="347" t="s">
        <v>1064</v>
      </c>
      <c r="F26" s="347" t="s">
        <v>1064</v>
      </c>
    </row>
    <row r="27" spans="1:6" x14ac:dyDescent="0.2">
      <c r="A27" s="347" t="s">
        <v>1109</v>
      </c>
      <c r="B27" s="347" t="s">
        <v>1110</v>
      </c>
      <c r="C27" s="347" t="s">
        <v>1110</v>
      </c>
      <c r="D27" s="347" t="s">
        <v>1110</v>
      </c>
      <c r="E27" s="347" t="s">
        <v>1111</v>
      </c>
      <c r="F27" s="347" t="s">
        <v>1112</v>
      </c>
    </row>
    <row r="28" spans="1:6" x14ac:dyDescent="0.2">
      <c r="A28" s="347" t="s">
        <v>1113</v>
      </c>
      <c r="B28" s="347" t="s">
        <v>1071</v>
      </c>
      <c r="C28" s="347" t="s">
        <v>1071</v>
      </c>
      <c r="D28" s="347" t="s">
        <v>1071</v>
      </c>
      <c r="E28" s="347" t="s">
        <v>1071</v>
      </c>
      <c r="F28" s="347" t="s">
        <v>1114</v>
      </c>
    </row>
    <row r="29" spans="1:6" x14ac:dyDescent="0.2">
      <c r="A29" s="347" t="s">
        <v>1115</v>
      </c>
      <c r="B29" s="347" t="s">
        <v>1062</v>
      </c>
      <c r="C29" s="347" t="s">
        <v>1116</v>
      </c>
      <c r="D29" s="347" t="s">
        <v>1116</v>
      </c>
      <c r="E29" s="347" t="s">
        <v>1117</v>
      </c>
      <c r="F29" s="347" t="s">
        <v>1117</v>
      </c>
    </row>
    <row r="30" spans="1:6" x14ac:dyDescent="0.2">
      <c r="A30" s="347" t="s">
        <v>1118</v>
      </c>
      <c r="B30" s="347" t="s">
        <v>1059</v>
      </c>
      <c r="C30" s="347" t="s">
        <v>1059</v>
      </c>
      <c r="D30" s="347" t="s">
        <v>1059</v>
      </c>
      <c r="E30" s="347" t="s">
        <v>1119</v>
      </c>
      <c r="F30" s="347" t="s">
        <v>1120</v>
      </c>
    </row>
    <row r="31" spans="1:6" x14ac:dyDescent="0.2">
      <c r="A31" s="347" t="s">
        <v>1121</v>
      </c>
      <c r="B31" s="347" t="s">
        <v>1094</v>
      </c>
      <c r="C31" s="347" t="s">
        <v>1094</v>
      </c>
      <c r="D31" s="347" t="s">
        <v>1122</v>
      </c>
      <c r="E31" s="347" t="s">
        <v>1069</v>
      </c>
      <c r="F31" s="347" t="s">
        <v>1105</v>
      </c>
    </row>
    <row r="32" spans="1:6" x14ac:dyDescent="0.2">
      <c r="A32" s="347" t="s">
        <v>1123</v>
      </c>
      <c r="B32" s="347" t="s">
        <v>1124</v>
      </c>
      <c r="C32" s="347" t="s">
        <v>1124</v>
      </c>
      <c r="D32" s="347" t="s">
        <v>1124</v>
      </c>
      <c r="E32" s="347" t="s">
        <v>1125</v>
      </c>
      <c r="F32" s="347" t="s">
        <v>1126</v>
      </c>
    </row>
    <row r="33" spans="1:6" x14ac:dyDescent="0.2">
      <c r="A33" s="347" t="s">
        <v>1127</v>
      </c>
      <c r="B33" s="347" t="s">
        <v>1128</v>
      </c>
      <c r="C33" s="347" t="s">
        <v>1128</v>
      </c>
      <c r="D33" s="347" t="s">
        <v>1128</v>
      </c>
      <c r="E33" s="347" t="s">
        <v>1128</v>
      </c>
      <c r="F33" s="347" t="s">
        <v>1128</v>
      </c>
    </row>
    <row r="34" spans="1:6" x14ac:dyDescent="0.2">
      <c r="A34" s="347" t="s">
        <v>1129</v>
      </c>
      <c r="B34" s="347" t="s">
        <v>1078</v>
      </c>
      <c r="C34" s="347" t="s">
        <v>1078</v>
      </c>
      <c r="D34" s="347" t="s">
        <v>1078</v>
      </c>
      <c r="E34" s="347" t="s">
        <v>1078</v>
      </c>
      <c r="F34" s="347" t="s">
        <v>1078</v>
      </c>
    </row>
    <row r="35" spans="1:6" x14ac:dyDescent="0.2">
      <c r="A35" s="347" t="s">
        <v>1130</v>
      </c>
      <c r="B35" s="347" t="s">
        <v>1067</v>
      </c>
      <c r="C35" s="347" t="s">
        <v>1067</v>
      </c>
      <c r="D35" s="347" t="s">
        <v>1067</v>
      </c>
      <c r="E35" s="347" t="s">
        <v>1105</v>
      </c>
      <c r="F35" s="347" t="s">
        <v>1107</v>
      </c>
    </row>
    <row r="36" spans="1:6" x14ac:dyDescent="0.2">
      <c r="A36" s="347" t="s">
        <v>1131</v>
      </c>
      <c r="B36" s="347" t="s">
        <v>1132</v>
      </c>
      <c r="C36" s="347" t="s">
        <v>1132</v>
      </c>
      <c r="D36" s="347" t="s">
        <v>1133</v>
      </c>
      <c r="E36" s="347" t="s">
        <v>1134</v>
      </c>
      <c r="F36" s="347" t="s">
        <v>1135</v>
      </c>
    </row>
    <row r="37" spans="1:6" x14ac:dyDescent="0.2">
      <c r="A37" s="347" t="s">
        <v>1136</v>
      </c>
      <c r="B37" s="347" t="s">
        <v>1137</v>
      </c>
      <c r="C37" s="347" t="s">
        <v>1137</v>
      </c>
      <c r="D37" s="347" t="s">
        <v>1137</v>
      </c>
      <c r="E37" s="347" t="s">
        <v>1137</v>
      </c>
      <c r="F37" s="347" t="s">
        <v>1105</v>
      </c>
    </row>
    <row r="38" spans="1:6" x14ac:dyDescent="0.2">
      <c r="A38" s="347" t="s">
        <v>1138</v>
      </c>
      <c r="B38" s="347" t="s">
        <v>1139</v>
      </c>
      <c r="C38" s="347" t="s">
        <v>1126</v>
      </c>
      <c r="D38" s="347" t="s">
        <v>1140</v>
      </c>
      <c r="E38" s="347" t="s">
        <v>1140</v>
      </c>
      <c r="F38" s="347" t="s">
        <v>1132</v>
      </c>
    </row>
    <row r="39" spans="1:6" x14ac:dyDescent="0.2">
      <c r="A39" s="347" t="s">
        <v>1141</v>
      </c>
      <c r="B39" s="347" t="s">
        <v>1062</v>
      </c>
      <c r="C39" s="347" t="s">
        <v>1142</v>
      </c>
      <c r="D39" s="347" t="s">
        <v>1117</v>
      </c>
      <c r="E39" s="347" t="s">
        <v>1117</v>
      </c>
      <c r="F39" s="347" t="s">
        <v>1078</v>
      </c>
    </row>
    <row r="40" spans="1:6" x14ac:dyDescent="0.2">
      <c r="A40" s="347" t="s">
        <v>1143</v>
      </c>
      <c r="B40" s="347" t="s">
        <v>1144</v>
      </c>
      <c r="C40" s="347" t="s">
        <v>1144</v>
      </c>
      <c r="D40" s="347" t="s">
        <v>1144</v>
      </c>
      <c r="E40" s="347" t="s">
        <v>1145</v>
      </c>
      <c r="F40" s="347" t="s">
        <v>1145</v>
      </c>
    </row>
    <row r="41" spans="1:6" x14ac:dyDescent="0.2">
      <c r="A41" s="347" t="s">
        <v>1146</v>
      </c>
      <c r="B41" s="347" t="s">
        <v>1067</v>
      </c>
      <c r="C41" s="347" t="s">
        <v>1067</v>
      </c>
      <c r="D41" s="347" t="s">
        <v>1067</v>
      </c>
      <c r="E41" s="347" t="s">
        <v>1147</v>
      </c>
      <c r="F41" s="347" t="s">
        <v>1117</v>
      </c>
    </row>
    <row r="42" spans="1:6" x14ac:dyDescent="0.2">
      <c r="A42" s="347" t="s">
        <v>1148</v>
      </c>
      <c r="B42" s="347" t="s">
        <v>1149</v>
      </c>
      <c r="C42" s="347" t="s">
        <v>1150</v>
      </c>
      <c r="D42" s="347" t="s">
        <v>1139</v>
      </c>
      <c r="E42" s="347" t="s">
        <v>1140</v>
      </c>
      <c r="F42" s="347" t="s">
        <v>1151</v>
      </c>
    </row>
    <row r="43" spans="1:6" x14ac:dyDescent="0.2">
      <c r="A43" s="347" t="s">
        <v>1152</v>
      </c>
      <c r="B43" s="347" t="s">
        <v>1064</v>
      </c>
      <c r="C43" s="347" t="s">
        <v>1064</v>
      </c>
      <c r="D43" s="347" t="s">
        <v>1064</v>
      </c>
      <c r="E43" s="347" t="s">
        <v>1065</v>
      </c>
      <c r="F43" s="347" t="s">
        <v>1068</v>
      </c>
    </row>
    <row r="44" spans="1:6" x14ac:dyDescent="0.2">
      <c r="A44" s="347" t="s">
        <v>1153</v>
      </c>
      <c r="B44" s="347" t="s">
        <v>1071</v>
      </c>
      <c r="C44" s="347" t="s">
        <v>1064</v>
      </c>
      <c r="D44" s="347" t="s">
        <v>1064</v>
      </c>
      <c r="E44" s="347" t="s">
        <v>1068</v>
      </c>
      <c r="F44" s="347" t="s">
        <v>1068</v>
      </c>
    </row>
    <row r="45" spans="1:6" x14ac:dyDescent="0.2">
      <c r="A45" s="347" t="s">
        <v>1154</v>
      </c>
      <c r="B45" s="347" t="s">
        <v>1071</v>
      </c>
      <c r="C45" s="347" t="s">
        <v>1071</v>
      </c>
      <c r="D45" s="347" t="s">
        <v>1071</v>
      </c>
      <c r="E45" s="347" t="s">
        <v>1072</v>
      </c>
      <c r="F45" s="347" t="s">
        <v>1145</v>
      </c>
    </row>
    <row r="46" spans="1:6" x14ac:dyDescent="0.2">
      <c r="A46" s="347" t="s">
        <v>1155</v>
      </c>
      <c r="B46" s="347" t="s">
        <v>1064</v>
      </c>
      <c r="C46" s="347" t="s">
        <v>1064</v>
      </c>
      <c r="D46" s="347" t="s">
        <v>1064</v>
      </c>
      <c r="E46" s="347" t="s">
        <v>1068</v>
      </c>
      <c r="F46" s="347" t="s">
        <v>1068</v>
      </c>
    </row>
    <row r="47" spans="1:6" x14ac:dyDescent="0.2">
      <c r="A47" s="347" t="s">
        <v>1156</v>
      </c>
      <c r="B47" s="347" t="s">
        <v>1064</v>
      </c>
      <c r="C47" s="347" t="s">
        <v>1064</v>
      </c>
      <c r="D47" s="347" t="s">
        <v>1064</v>
      </c>
      <c r="E47" s="347" t="s">
        <v>1068</v>
      </c>
      <c r="F47" s="347" t="s">
        <v>1095</v>
      </c>
    </row>
    <row r="48" spans="1:6" x14ac:dyDescent="0.2">
      <c r="A48" s="347" t="s">
        <v>1157</v>
      </c>
      <c r="B48" s="347" t="s">
        <v>1158</v>
      </c>
      <c r="C48" s="347" t="s">
        <v>1158</v>
      </c>
      <c r="D48" s="347" t="s">
        <v>1158</v>
      </c>
      <c r="E48" s="347" t="s">
        <v>1159</v>
      </c>
      <c r="F48" s="347" t="s">
        <v>1083</v>
      </c>
    </row>
    <row r="49" spans="1:6" x14ac:dyDescent="0.2">
      <c r="A49" s="347" t="s">
        <v>1160</v>
      </c>
      <c r="B49" s="347" t="s">
        <v>1133</v>
      </c>
      <c r="C49" s="347" t="s">
        <v>1133</v>
      </c>
      <c r="D49" s="347" t="s">
        <v>1133</v>
      </c>
      <c r="E49" s="347" t="s">
        <v>1134</v>
      </c>
      <c r="F49" s="347" t="s">
        <v>1161</v>
      </c>
    </row>
    <row r="50" spans="1:6" x14ac:dyDescent="0.2">
      <c r="A50" s="347" t="s">
        <v>1162</v>
      </c>
      <c r="B50" s="347" t="s">
        <v>1107</v>
      </c>
      <c r="C50" s="347" t="s">
        <v>1107</v>
      </c>
      <c r="D50" s="347" t="s">
        <v>1107</v>
      </c>
      <c r="E50" s="347" t="s">
        <v>1107</v>
      </c>
      <c r="F50" s="347" t="s">
        <v>1107</v>
      </c>
    </row>
    <row r="51" spans="1:6" x14ac:dyDescent="0.2">
      <c r="A51" s="347" t="s">
        <v>1163</v>
      </c>
      <c r="B51" s="347" t="s">
        <v>1062</v>
      </c>
      <c r="C51" s="347" t="s">
        <v>1062</v>
      </c>
      <c r="D51" s="347" t="s">
        <v>1062</v>
      </c>
      <c r="E51" s="347" t="s">
        <v>1142</v>
      </c>
      <c r="F51" s="347" t="s">
        <v>1164</v>
      </c>
    </row>
    <row r="52" spans="1:6" x14ac:dyDescent="0.2">
      <c r="A52" s="347" t="s">
        <v>1165</v>
      </c>
      <c r="B52" s="347" t="s">
        <v>1067</v>
      </c>
      <c r="C52" s="347" t="s">
        <v>1067</v>
      </c>
      <c r="D52" s="347" t="s">
        <v>1067</v>
      </c>
      <c r="E52" s="347" t="s">
        <v>1067</v>
      </c>
      <c r="F52" s="347" t="s">
        <v>1067</v>
      </c>
    </row>
    <row r="53" spans="1:6" x14ac:dyDescent="0.2">
      <c r="A53" s="347" t="s">
        <v>1166</v>
      </c>
      <c r="B53" s="347" t="s">
        <v>1142</v>
      </c>
      <c r="C53" s="347" t="s">
        <v>1142</v>
      </c>
      <c r="D53" s="347" t="s">
        <v>1116</v>
      </c>
      <c r="E53" s="347" t="s">
        <v>1116</v>
      </c>
      <c r="F53" s="347" t="s">
        <v>1116</v>
      </c>
    </row>
    <row r="54" spans="1:6" x14ac:dyDescent="0.2">
      <c r="A54" s="347" t="s">
        <v>1167</v>
      </c>
      <c r="B54" s="347" t="s">
        <v>1168</v>
      </c>
      <c r="C54" s="347" t="s">
        <v>1168</v>
      </c>
      <c r="D54" s="347" t="s">
        <v>1169</v>
      </c>
      <c r="E54" s="347" t="s">
        <v>1169</v>
      </c>
      <c r="F54" s="347" t="s">
        <v>1170</v>
      </c>
    </row>
    <row r="55" spans="1:6" x14ac:dyDescent="0.2">
      <c r="A55" s="347" t="s">
        <v>1171</v>
      </c>
      <c r="B55" s="347" t="s">
        <v>1172</v>
      </c>
      <c r="C55" s="347" t="s">
        <v>1172</v>
      </c>
      <c r="D55" s="347" t="s">
        <v>1071</v>
      </c>
      <c r="E55" s="347" t="s">
        <v>1071</v>
      </c>
      <c r="F55" s="347" t="s">
        <v>1073</v>
      </c>
    </row>
    <row r="56" spans="1:6" x14ac:dyDescent="0.2">
      <c r="A56" s="347" t="s">
        <v>1173</v>
      </c>
      <c r="B56" s="347" t="s">
        <v>1071</v>
      </c>
      <c r="C56" s="347" t="s">
        <v>1071</v>
      </c>
      <c r="D56" s="347" t="s">
        <v>1071</v>
      </c>
      <c r="E56" s="347" t="s">
        <v>1071</v>
      </c>
      <c r="F56" s="347" t="s">
        <v>1071</v>
      </c>
    </row>
    <row r="57" spans="1:6" x14ac:dyDescent="0.2">
      <c r="A57" s="347" t="s">
        <v>1174</v>
      </c>
      <c r="B57" s="347" t="s">
        <v>1175</v>
      </c>
      <c r="C57" s="347" t="s">
        <v>1175</v>
      </c>
      <c r="D57" s="347" t="s">
        <v>1114</v>
      </c>
      <c r="E57" s="347" t="s">
        <v>1114</v>
      </c>
      <c r="F57" s="347" t="s">
        <v>1114</v>
      </c>
    </row>
    <row r="58" spans="1:6" x14ac:dyDescent="0.2">
      <c r="A58" s="347" t="s">
        <v>1176</v>
      </c>
      <c r="B58" s="347" t="s">
        <v>1177</v>
      </c>
      <c r="C58" s="347" t="s">
        <v>1177</v>
      </c>
      <c r="D58" s="347" t="s">
        <v>1117</v>
      </c>
      <c r="E58" s="347" t="s">
        <v>1117</v>
      </c>
      <c r="F58" s="347" t="s">
        <v>1178</v>
      </c>
    </row>
    <row r="59" spans="1:6" x14ac:dyDescent="0.2">
      <c r="A59" s="347" t="s">
        <v>1179</v>
      </c>
      <c r="B59" s="347" t="s">
        <v>1064</v>
      </c>
      <c r="C59" s="347" t="s">
        <v>1064</v>
      </c>
      <c r="D59" s="347" t="s">
        <v>1064</v>
      </c>
      <c r="E59" s="347" t="s">
        <v>1064</v>
      </c>
      <c r="F59" s="347" t="s">
        <v>1065</v>
      </c>
    </row>
    <row r="60" spans="1:6" x14ac:dyDescent="0.2">
      <c r="A60" s="347" t="s">
        <v>1180</v>
      </c>
      <c r="B60" s="347" t="s">
        <v>1132</v>
      </c>
      <c r="C60" s="347" t="s">
        <v>1132</v>
      </c>
      <c r="D60" s="347" t="s">
        <v>1181</v>
      </c>
      <c r="E60" s="347" t="s">
        <v>1181</v>
      </c>
      <c r="F60" s="347" t="s">
        <v>1182</v>
      </c>
    </row>
    <row r="61" spans="1:6" x14ac:dyDescent="0.2">
      <c r="A61" s="347" t="s">
        <v>1183</v>
      </c>
      <c r="B61" s="347" t="s">
        <v>1067</v>
      </c>
      <c r="C61" s="347" t="s">
        <v>1067</v>
      </c>
      <c r="D61" s="347" t="s">
        <v>1067</v>
      </c>
      <c r="E61" s="347" t="s">
        <v>1067</v>
      </c>
      <c r="F61" s="347" t="s">
        <v>1122</v>
      </c>
    </row>
    <row r="62" spans="1:6" x14ac:dyDescent="0.2">
      <c r="A62" s="347" t="s">
        <v>1184</v>
      </c>
      <c r="B62" s="347" t="s">
        <v>1062</v>
      </c>
      <c r="C62" s="347" t="s">
        <v>1062</v>
      </c>
      <c r="D62" s="347" t="s">
        <v>1062</v>
      </c>
      <c r="E62" s="347" t="s">
        <v>1062</v>
      </c>
      <c r="F62" s="347" t="s">
        <v>1062</v>
      </c>
    </row>
    <row r="63" spans="1:6" x14ac:dyDescent="0.2">
      <c r="A63" s="347" t="s">
        <v>1185</v>
      </c>
      <c r="B63" s="347" t="s">
        <v>1068</v>
      </c>
      <c r="C63" s="347" t="s">
        <v>1068</v>
      </c>
      <c r="D63" s="347" t="s">
        <v>1068</v>
      </c>
      <c r="E63" s="347" t="s">
        <v>1068</v>
      </c>
      <c r="F63" s="347" t="s">
        <v>1068</v>
      </c>
    </row>
    <row r="64" spans="1:6" x14ac:dyDescent="0.2">
      <c r="A64" s="347" t="s">
        <v>1186</v>
      </c>
      <c r="B64" s="347" t="s">
        <v>1078</v>
      </c>
      <c r="C64" s="347" t="s">
        <v>1078</v>
      </c>
      <c r="D64" s="347" t="s">
        <v>1078</v>
      </c>
      <c r="E64" s="347" t="s">
        <v>1078</v>
      </c>
      <c r="F64" s="347" t="s">
        <v>1078</v>
      </c>
    </row>
    <row r="65" spans="1:6" x14ac:dyDescent="0.2">
      <c r="A65" s="347" t="s">
        <v>1187</v>
      </c>
      <c r="B65" s="347" t="s">
        <v>1057</v>
      </c>
      <c r="C65" s="347" t="s">
        <v>1057</v>
      </c>
      <c r="D65" s="347" t="s">
        <v>1057</v>
      </c>
      <c r="E65" s="347" t="s">
        <v>1057</v>
      </c>
      <c r="F65" s="347" t="s">
        <v>1057</v>
      </c>
    </row>
    <row r="66" spans="1:6" x14ac:dyDescent="0.2">
      <c r="A66" s="347" t="s">
        <v>1188</v>
      </c>
      <c r="B66" s="347" t="s">
        <v>1105</v>
      </c>
      <c r="C66" s="347" t="s">
        <v>1105</v>
      </c>
      <c r="D66" s="347" t="s">
        <v>1105</v>
      </c>
      <c r="E66" s="347" t="s">
        <v>1105</v>
      </c>
      <c r="F66" s="347" t="s">
        <v>1106</v>
      </c>
    </row>
    <row r="67" spans="1:6" x14ac:dyDescent="0.2">
      <c r="A67" s="347" t="s">
        <v>1189</v>
      </c>
      <c r="B67" s="347" t="s">
        <v>1190</v>
      </c>
      <c r="C67" s="347" t="s">
        <v>1190</v>
      </c>
      <c r="D67" s="347" t="s">
        <v>1191</v>
      </c>
      <c r="E67" s="347" t="s">
        <v>1192</v>
      </c>
      <c r="F67" s="347" t="s">
        <v>1193</v>
      </c>
    </row>
    <row r="68" spans="1:6" x14ac:dyDescent="0.2">
      <c r="A68" s="347" t="s">
        <v>1194</v>
      </c>
      <c r="B68" s="347" t="s">
        <v>1195</v>
      </c>
      <c r="C68" s="347" t="s">
        <v>1195</v>
      </c>
      <c r="D68" s="347" t="s">
        <v>1195</v>
      </c>
      <c r="E68" s="347" t="s">
        <v>1195</v>
      </c>
      <c r="F68" s="347" t="s">
        <v>1195</v>
      </c>
    </row>
    <row r="69" spans="1:6" x14ac:dyDescent="0.2">
      <c r="A69" s="347" t="s">
        <v>1196</v>
      </c>
      <c r="B69" s="347" t="s">
        <v>1197</v>
      </c>
      <c r="C69" s="347" t="s">
        <v>1197</v>
      </c>
      <c r="D69" s="347" t="s">
        <v>1197</v>
      </c>
      <c r="E69" s="347" t="s">
        <v>1057</v>
      </c>
      <c r="F69" s="347" t="s">
        <v>1198</v>
      </c>
    </row>
    <row r="70" spans="1:6" x14ac:dyDescent="0.2">
      <c r="A70" s="347" t="s">
        <v>1199</v>
      </c>
      <c r="B70" s="347" t="s">
        <v>1057</v>
      </c>
      <c r="C70" s="347" t="s">
        <v>1057</v>
      </c>
      <c r="D70" s="347" t="s">
        <v>1057</v>
      </c>
      <c r="E70" s="347" t="s">
        <v>1200</v>
      </c>
      <c r="F70" s="347" t="s">
        <v>1172</v>
      </c>
    </row>
    <row r="71" spans="1:6" x14ac:dyDescent="0.2">
      <c r="A71" s="347" t="s">
        <v>1201</v>
      </c>
      <c r="B71" s="347" t="s">
        <v>1202</v>
      </c>
      <c r="C71" s="347" t="s">
        <v>1202</v>
      </c>
      <c r="D71" s="347" t="s">
        <v>1203</v>
      </c>
      <c r="E71" s="347" t="s">
        <v>1204</v>
      </c>
      <c r="F71" s="347" t="s">
        <v>1204</v>
      </c>
    </row>
    <row r="72" spans="1:6" x14ac:dyDescent="0.2">
      <c r="A72" s="347" t="s">
        <v>1205</v>
      </c>
      <c r="B72" s="347" t="s">
        <v>1206</v>
      </c>
      <c r="C72" s="347" t="s">
        <v>1207</v>
      </c>
      <c r="D72" s="347" t="s">
        <v>1208</v>
      </c>
      <c r="E72" s="347" t="s">
        <v>1209</v>
      </c>
      <c r="F72" s="347" t="s">
        <v>1209</v>
      </c>
    </row>
    <row r="73" spans="1:6" x14ac:dyDescent="0.2">
      <c r="A73" s="347" t="s">
        <v>1210</v>
      </c>
      <c r="B73" s="347" t="s">
        <v>1211</v>
      </c>
      <c r="C73" s="347" t="s">
        <v>1212</v>
      </c>
      <c r="D73" s="347" t="s">
        <v>1213</v>
      </c>
      <c r="E73" s="347" t="s">
        <v>1190</v>
      </c>
      <c r="F73" s="347" t="s">
        <v>1214</v>
      </c>
    </row>
    <row r="74" spans="1:6" x14ac:dyDescent="0.2">
      <c r="A74" s="347" t="s">
        <v>1215</v>
      </c>
      <c r="B74" s="347" t="s">
        <v>1216</v>
      </c>
      <c r="C74" s="347" t="s">
        <v>1217</v>
      </c>
      <c r="D74" s="347" t="s">
        <v>1151</v>
      </c>
      <c r="E74" s="347" t="s">
        <v>1132</v>
      </c>
      <c r="F74" s="347" t="s">
        <v>1182</v>
      </c>
    </row>
    <row r="75" spans="1:6" x14ac:dyDescent="0.2">
      <c r="A75" s="347" t="s">
        <v>1218</v>
      </c>
      <c r="B75" s="347" t="s">
        <v>1219</v>
      </c>
      <c r="C75" s="347" t="s">
        <v>1219</v>
      </c>
      <c r="D75" s="347" t="s">
        <v>1220</v>
      </c>
      <c r="E75" s="347" t="s">
        <v>1221</v>
      </c>
      <c r="F75" s="347" t="s">
        <v>1190</v>
      </c>
    </row>
    <row r="76" spans="1:6" x14ac:dyDescent="0.2">
      <c r="A76" s="347" t="s">
        <v>1222</v>
      </c>
      <c r="B76" s="347" t="s">
        <v>1168</v>
      </c>
      <c r="C76" s="347" t="s">
        <v>1168</v>
      </c>
      <c r="D76" s="347" t="s">
        <v>1223</v>
      </c>
      <c r="E76" s="347" t="s">
        <v>1224</v>
      </c>
      <c r="F76" s="347" t="s">
        <v>1169</v>
      </c>
    </row>
    <row r="77" spans="1:6" x14ac:dyDescent="0.2">
      <c r="A77" s="347" t="s">
        <v>1225</v>
      </c>
      <c r="B77" s="347" t="s">
        <v>1226</v>
      </c>
      <c r="C77" s="347" t="s">
        <v>1227</v>
      </c>
      <c r="D77" s="347" t="s">
        <v>1228</v>
      </c>
      <c r="E77" s="347" t="s">
        <v>1229</v>
      </c>
      <c r="F77" s="347" t="s">
        <v>1229</v>
      </c>
    </row>
    <row r="78" spans="1:6" x14ac:dyDescent="0.2">
      <c r="A78" s="347" t="s">
        <v>1230</v>
      </c>
      <c r="B78" s="347" t="s">
        <v>1231</v>
      </c>
      <c r="C78" s="347" t="s">
        <v>1232</v>
      </c>
      <c r="D78" s="347" t="s">
        <v>1233</v>
      </c>
      <c r="E78" s="347" t="s">
        <v>1149</v>
      </c>
      <c r="F78" s="347" t="s">
        <v>1234</v>
      </c>
    </row>
    <row r="79" spans="1:6" x14ac:dyDescent="0.2">
      <c r="A79" s="347" t="s">
        <v>1235</v>
      </c>
      <c r="B79" s="347" t="s">
        <v>1236</v>
      </c>
      <c r="C79" s="347" t="s">
        <v>1237</v>
      </c>
      <c r="D79" s="347" t="s">
        <v>1117</v>
      </c>
      <c r="E79" s="347" t="s">
        <v>1178</v>
      </c>
      <c r="F79" s="347" t="s">
        <v>1078</v>
      </c>
    </row>
    <row r="80" spans="1:6" x14ac:dyDescent="0.2">
      <c r="A80" s="347" t="s">
        <v>1238</v>
      </c>
      <c r="B80" s="347" t="s">
        <v>1239</v>
      </c>
      <c r="C80" s="347" t="s">
        <v>1239</v>
      </c>
      <c r="D80" s="347" t="s">
        <v>1240</v>
      </c>
      <c r="E80" s="347" t="s">
        <v>1181</v>
      </c>
      <c r="F80" s="347" t="s">
        <v>1241</v>
      </c>
    </row>
    <row r="81" spans="1:6" x14ac:dyDescent="0.2">
      <c r="A81" s="347" t="s">
        <v>1242</v>
      </c>
      <c r="B81" s="347" t="s">
        <v>1076</v>
      </c>
      <c r="C81" s="347" t="s">
        <v>1076</v>
      </c>
      <c r="D81" s="347" t="s">
        <v>1243</v>
      </c>
      <c r="E81" s="347" t="s">
        <v>1073</v>
      </c>
      <c r="F81" s="347" t="s">
        <v>1244</v>
      </c>
    </row>
    <row r="82" spans="1:6" x14ac:dyDescent="0.2">
      <c r="A82" s="347" t="s">
        <v>1245</v>
      </c>
      <c r="B82" s="347" t="s">
        <v>1246</v>
      </c>
      <c r="C82" s="347" t="s">
        <v>1247</v>
      </c>
      <c r="D82" s="347" t="s">
        <v>1248</v>
      </c>
      <c r="E82" s="347" t="s">
        <v>1101</v>
      </c>
      <c r="F82" s="347" t="s">
        <v>1249</v>
      </c>
    </row>
    <row r="83" spans="1:6" x14ac:dyDescent="0.2">
      <c r="A83" s="347" t="s">
        <v>1250</v>
      </c>
      <c r="B83" s="347" t="s">
        <v>1251</v>
      </c>
      <c r="C83" s="347" t="s">
        <v>1252</v>
      </c>
      <c r="D83" s="347" t="s">
        <v>1253</v>
      </c>
      <c r="E83" s="347" t="s">
        <v>1254</v>
      </c>
      <c r="F83" s="347" t="s">
        <v>1086</v>
      </c>
    </row>
    <row r="84" spans="1:6" x14ac:dyDescent="0.2">
      <c r="A84" s="347" t="s">
        <v>1255</v>
      </c>
      <c r="B84" s="347" t="s">
        <v>1256</v>
      </c>
      <c r="C84" s="347" t="s">
        <v>1257</v>
      </c>
      <c r="D84" s="347" t="s">
        <v>1133</v>
      </c>
      <c r="E84" s="347" t="s">
        <v>1258</v>
      </c>
      <c r="F84" s="347" t="s">
        <v>1161</v>
      </c>
    </row>
    <row r="85" spans="1:6" x14ac:dyDescent="0.2">
      <c r="A85" s="347" t="s">
        <v>1259</v>
      </c>
      <c r="B85" s="347" t="s">
        <v>1260</v>
      </c>
      <c r="C85" s="347" t="s">
        <v>1260</v>
      </c>
      <c r="D85" s="347" t="s">
        <v>1254</v>
      </c>
      <c r="E85" s="347" t="s">
        <v>1086</v>
      </c>
      <c r="F85" s="347" t="s">
        <v>1087</v>
      </c>
    </row>
    <row r="86" spans="1:6" x14ac:dyDescent="0.2">
      <c r="A86" s="347" t="s">
        <v>1261</v>
      </c>
      <c r="B86" s="347" t="s">
        <v>1262</v>
      </c>
      <c r="C86" s="347" t="s">
        <v>1262</v>
      </c>
      <c r="D86" s="347" t="s">
        <v>1263</v>
      </c>
      <c r="E86" s="347" t="s">
        <v>1264</v>
      </c>
      <c r="F86" s="347" t="s">
        <v>1265</v>
      </c>
    </row>
    <row r="87" spans="1:6" x14ac:dyDescent="0.2">
      <c r="A87" s="347" t="s">
        <v>1266</v>
      </c>
      <c r="B87" s="347" t="s">
        <v>1267</v>
      </c>
      <c r="C87" s="347" t="s">
        <v>1268</v>
      </c>
      <c r="D87" s="347" t="s">
        <v>1269</v>
      </c>
      <c r="E87" s="347" t="s">
        <v>1270</v>
      </c>
      <c r="F87" s="347" t="s">
        <v>1271</v>
      </c>
    </row>
    <row r="88" spans="1:6" x14ac:dyDescent="0.2">
      <c r="A88" s="347" t="s">
        <v>1272</v>
      </c>
      <c r="B88" s="347" t="s">
        <v>1273</v>
      </c>
      <c r="C88" s="347" t="s">
        <v>1274</v>
      </c>
      <c r="D88" s="347" t="s">
        <v>1275</v>
      </c>
      <c r="E88" s="347" t="s">
        <v>1062</v>
      </c>
      <c r="F88" s="347" t="s">
        <v>1142</v>
      </c>
    </row>
    <row r="89" spans="1:6" x14ac:dyDescent="0.2">
      <c r="A89" s="347" t="s">
        <v>1276</v>
      </c>
      <c r="B89" s="347" t="s">
        <v>1277</v>
      </c>
      <c r="C89" s="347" t="s">
        <v>1278</v>
      </c>
      <c r="D89" s="347" t="s">
        <v>1279</v>
      </c>
      <c r="E89" s="347" t="s">
        <v>1078</v>
      </c>
      <c r="F89" s="347" t="s">
        <v>1078</v>
      </c>
    </row>
    <row r="90" spans="1:6" x14ac:dyDescent="0.2">
      <c r="A90" s="347" t="s">
        <v>1280</v>
      </c>
      <c r="B90" s="347" t="s">
        <v>1281</v>
      </c>
      <c r="C90" s="347" t="s">
        <v>1281</v>
      </c>
      <c r="D90" s="347" t="s">
        <v>1282</v>
      </c>
      <c r="E90" s="347" t="s">
        <v>1283</v>
      </c>
      <c r="F90" s="347" t="s">
        <v>1079</v>
      </c>
    </row>
    <row r="91" spans="1:6" x14ac:dyDescent="0.2">
      <c r="A91" s="347" t="s">
        <v>1284</v>
      </c>
      <c r="B91" s="347" t="s">
        <v>1265</v>
      </c>
      <c r="C91" s="347" t="s">
        <v>1265</v>
      </c>
      <c r="D91" s="347" t="s">
        <v>1285</v>
      </c>
      <c r="E91" s="347" t="s">
        <v>1286</v>
      </c>
      <c r="F91" s="347" t="s">
        <v>1287</v>
      </c>
    </row>
    <row r="92" spans="1:6" x14ac:dyDescent="0.2">
      <c r="A92" s="347" t="s">
        <v>1288</v>
      </c>
      <c r="B92" s="347" t="s">
        <v>1110</v>
      </c>
      <c r="C92" s="347" t="s">
        <v>1110</v>
      </c>
      <c r="D92" s="347" t="s">
        <v>1110</v>
      </c>
      <c r="E92" s="347" t="s">
        <v>1111</v>
      </c>
      <c r="F92" s="347" t="s">
        <v>1064</v>
      </c>
    </row>
    <row r="93" spans="1:6" x14ac:dyDescent="0.2">
      <c r="A93" s="347" t="s">
        <v>1289</v>
      </c>
      <c r="B93" s="347" t="s">
        <v>1200</v>
      </c>
      <c r="C93" s="347" t="s">
        <v>1200</v>
      </c>
      <c r="D93" s="347" t="s">
        <v>1200</v>
      </c>
      <c r="E93" s="347" t="s">
        <v>1172</v>
      </c>
      <c r="F93" s="347" t="s">
        <v>1290</v>
      </c>
    </row>
    <row r="94" spans="1:6" x14ac:dyDescent="0.2">
      <c r="A94" s="347" t="s">
        <v>1291</v>
      </c>
      <c r="B94" s="347" t="s">
        <v>1071</v>
      </c>
      <c r="C94" s="347" t="s">
        <v>1071</v>
      </c>
      <c r="D94" s="347" t="s">
        <v>1071</v>
      </c>
      <c r="E94" s="347" t="s">
        <v>1071</v>
      </c>
      <c r="F94" s="347" t="s">
        <v>1071</v>
      </c>
    </row>
    <row r="95" spans="1:6" x14ac:dyDescent="0.2">
      <c r="A95" s="347" t="s">
        <v>1292</v>
      </c>
      <c r="B95" s="347" t="s">
        <v>1293</v>
      </c>
      <c r="C95" s="347" t="s">
        <v>1293</v>
      </c>
      <c r="D95" s="347" t="s">
        <v>1294</v>
      </c>
      <c r="E95" s="347" t="s">
        <v>1132</v>
      </c>
      <c r="F95" s="347" t="s">
        <v>1182</v>
      </c>
    </row>
    <row r="96" spans="1:6" x14ac:dyDescent="0.2">
      <c r="A96" s="347" t="s">
        <v>1295</v>
      </c>
      <c r="B96" s="347" t="s">
        <v>1296</v>
      </c>
      <c r="C96" s="347" t="s">
        <v>1296</v>
      </c>
      <c r="D96" s="347" t="s">
        <v>1297</v>
      </c>
      <c r="E96" s="347" t="s">
        <v>1149</v>
      </c>
      <c r="F96" s="347" t="s">
        <v>1150</v>
      </c>
    </row>
    <row r="97" spans="1:6" x14ac:dyDescent="0.2">
      <c r="A97" s="347" t="s">
        <v>1298</v>
      </c>
      <c r="B97" s="347" t="s">
        <v>1299</v>
      </c>
      <c r="C97" s="347" t="s">
        <v>1299</v>
      </c>
      <c r="D97" s="347" t="s">
        <v>1300</v>
      </c>
      <c r="E97" s="347" t="s">
        <v>1059</v>
      </c>
      <c r="F97" s="347" t="s">
        <v>1120</v>
      </c>
    </row>
    <row r="98" spans="1:6" x14ac:dyDescent="0.2">
      <c r="A98" s="347" t="s">
        <v>1301</v>
      </c>
      <c r="B98" s="347" t="s">
        <v>1302</v>
      </c>
      <c r="C98" s="347" t="s">
        <v>1302</v>
      </c>
      <c r="D98" s="347" t="s">
        <v>1303</v>
      </c>
      <c r="E98" s="347" t="s">
        <v>1304</v>
      </c>
      <c r="F98" s="347" t="s">
        <v>1305</v>
      </c>
    </row>
    <row r="99" spans="1:6" x14ac:dyDescent="0.2">
      <c r="A99" s="347" t="s">
        <v>1306</v>
      </c>
      <c r="B99" s="347" t="s">
        <v>1307</v>
      </c>
      <c r="C99" s="347" t="s">
        <v>1308</v>
      </c>
      <c r="D99" s="347" t="s">
        <v>1309</v>
      </c>
      <c r="E99" s="347" t="s">
        <v>1309</v>
      </c>
      <c r="F99" s="347" t="s">
        <v>1310</v>
      </c>
    </row>
    <row r="100" spans="1:6" x14ac:dyDescent="0.2">
      <c r="A100" s="347" t="s">
        <v>1311</v>
      </c>
      <c r="B100" s="347" t="s">
        <v>1312</v>
      </c>
      <c r="C100" s="347" t="s">
        <v>1312</v>
      </c>
      <c r="D100" s="347" t="s">
        <v>1312</v>
      </c>
      <c r="E100" s="347" t="s">
        <v>1312</v>
      </c>
      <c r="F100" s="347" t="s">
        <v>1312</v>
      </c>
    </row>
    <row r="101" spans="1:6" x14ac:dyDescent="0.2">
      <c r="A101" s="347" t="s">
        <v>1313</v>
      </c>
      <c r="B101" s="347" t="s">
        <v>1314</v>
      </c>
      <c r="C101" s="347" t="s">
        <v>1314</v>
      </c>
      <c r="D101" s="347" t="s">
        <v>1314</v>
      </c>
      <c r="E101" s="347" t="s">
        <v>1314</v>
      </c>
      <c r="F101" s="347" t="s">
        <v>1314</v>
      </c>
    </row>
    <row r="102" spans="1:6" x14ac:dyDescent="0.2">
      <c r="A102" s="347" t="s">
        <v>1315</v>
      </c>
      <c r="B102" s="347" t="s">
        <v>1316</v>
      </c>
      <c r="C102" s="347" t="s">
        <v>1317</v>
      </c>
      <c r="D102" s="347" t="s">
        <v>1317</v>
      </c>
      <c r="E102" s="347" t="s">
        <v>1317</v>
      </c>
      <c r="F102" s="347" t="s">
        <v>1317</v>
      </c>
    </row>
    <row r="103" spans="1:6" x14ac:dyDescent="0.2">
      <c r="A103" s="347" t="s">
        <v>1318</v>
      </c>
      <c r="B103" s="347" t="s">
        <v>1319</v>
      </c>
      <c r="C103" s="347" t="s">
        <v>1319</v>
      </c>
      <c r="D103" s="347" t="s">
        <v>1319</v>
      </c>
      <c r="E103" s="347" t="s">
        <v>1319</v>
      </c>
      <c r="F103" s="347" t="s">
        <v>1319</v>
      </c>
    </row>
    <row r="104" spans="1:6" x14ac:dyDescent="0.2">
      <c r="A104" s="347" t="s">
        <v>1320</v>
      </c>
      <c r="B104" s="347" t="s">
        <v>1321</v>
      </c>
      <c r="C104" s="347" t="s">
        <v>1321</v>
      </c>
      <c r="D104" s="347" t="s">
        <v>1321</v>
      </c>
      <c r="E104" s="347" t="s">
        <v>1321</v>
      </c>
      <c r="F104" s="347" t="s">
        <v>1321</v>
      </c>
    </row>
    <row r="105" spans="1:6" x14ac:dyDescent="0.2">
      <c r="A105" s="347" t="s">
        <v>1322</v>
      </c>
      <c r="B105" s="347" t="s">
        <v>1321</v>
      </c>
      <c r="C105" s="347" t="s">
        <v>1321</v>
      </c>
      <c r="D105" s="347" t="s">
        <v>1321</v>
      </c>
      <c r="E105" s="347" t="s">
        <v>1321</v>
      </c>
      <c r="F105" s="347" t="s">
        <v>1321</v>
      </c>
    </row>
    <row r="106" spans="1:6" x14ac:dyDescent="0.2">
      <c r="A106" s="347" t="s">
        <v>1323</v>
      </c>
      <c r="B106" s="347" t="s">
        <v>1053</v>
      </c>
      <c r="C106" s="347" t="s">
        <v>1053</v>
      </c>
      <c r="D106" s="347" t="s">
        <v>1053</v>
      </c>
      <c r="E106" s="347" t="s">
        <v>1053</v>
      </c>
      <c r="F106" s="347" t="s">
        <v>1053</v>
      </c>
    </row>
    <row r="107" spans="1:6" x14ac:dyDescent="0.2">
      <c r="A107" s="347" t="s">
        <v>1324</v>
      </c>
      <c r="B107" s="347" t="s">
        <v>1325</v>
      </c>
      <c r="C107" s="347" t="s">
        <v>1325</v>
      </c>
      <c r="D107" s="347" t="s">
        <v>1325</v>
      </c>
      <c r="E107" s="347" t="s">
        <v>1325</v>
      </c>
      <c r="F107" s="347" t="s">
        <v>1325</v>
      </c>
    </row>
    <row r="108" spans="1:6" x14ac:dyDescent="0.2">
      <c r="A108" s="347" t="s">
        <v>1326</v>
      </c>
      <c r="B108" s="347" t="s">
        <v>1327</v>
      </c>
      <c r="C108" s="347" t="s">
        <v>1327</v>
      </c>
      <c r="D108" s="347" t="s">
        <v>1328</v>
      </c>
      <c r="E108" s="347" t="s">
        <v>1329</v>
      </c>
      <c r="F108" s="347" t="s">
        <v>1330</v>
      </c>
    </row>
    <row r="109" spans="1:6" x14ac:dyDescent="0.2">
      <c r="A109" s="347" t="s">
        <v>1331</v>
      </c>
      <c r="B109" s="347" t="s">
        <v>1332</v>
      </c>
      <c r="C109" s="347" t="s">
        <v>1332</v>
      </c>
      <c r="D109" s="347" t="s">
        <v>1333</v>
      </c>
      <c r="E109" s="347" t="s">
        <v>1334</v>
      </c>
      <c r="F109" s="347" t="s">
        <v>1335</v>
      </c>
    </row>
    <row r="110" spans="1:6" x14ac:dyDescent="0.2">
      <c r="A110" s="347" t="s">
        <v>1336</v>
      </c>
      <c r="B110" s="347" t="s">
        <v>1337</v>
      </c>
      <c r="C110" s="347" t="s">
        <v>1337</v>
      </c>
      <c r="D110" s="347" t="s">
        <v>1338</v>
      </c>
      <c r="E110" s="347" t="s">
        <v>1338</v>
      </c>
      <c r="F110" s="347" t="s">
        <v>1338</v>
      </c>
    </row>
    <row r="111" spans="1:6" x14ac:dyDescent="0.2">
      <c r="A111" s="347" t="s">
        <v>1339</v>
      </c>
      <c r="B111" s="347" t="s">
        <v>1340</v>
      </c>
      <c r="C111" s="347" t="s">
        <v>1340</v>
      </c>
      <c r="D111" s="347" t="s">
        <v>1340</v>
      </c>
      <c r="E111" s="347" t="s">
        <v>1340</v>
      </c>
      <c r="F111" s="347" t="s">
        <v>1341</v>
      </c>
    </row>
    <row r="112" spans="1:6" x14ac:dyDescent="0.2">
      <c r="A112" s="347" t="s">
        <v>1342</v>
      </c>
      <c r="B112" s="347" t="s">
        <v>1340</v>
      </c>
      <c r="C112" s="347" t="s">
        <v>1340</v>
      </c>
      <c r="D112" s="347" t="s">
        <v>1341</v>
      </c>
      <c r="E112" s="347" t="s">
        <v>1343</v>
      </c>
      <c r="F112" s="347" t="s">
        <v>1344</v>
      </c>
    </row>
    <row r="113" spans="1:6" x14ac:dyDescent="0.2">
      <c r="A113" s="347" t="s">
        <v>1345</v>
      </c>
      <c r="B113" s="347" t="s">
        <v>1346</v>
      </c>
      <c r="C113" s="347" t="s">
        <v>1346</v>
      </c>
      <c r="D113" s="347" t="s">
        <v>1347</v>
      </c>
      <c r="E113" s="347" t="s">
        <v>1348</v>
      </c>
      <c r="F113" s="347" t="s">
        <v>1341</v>
      </c>
    </row>
    <row r="114" spans="1:6" x14ac:dyDescent="0.2">
      <c r="A114" s="347" t="s">
        <v>1349</v>
      </c>
      <c r="B114" s="347" t="s">
        <v>1334</v>
      </c>
      <c r="C114" s="347" t="s">
        <v>1329</v>
      </c>
      <c r="D114" s="347" t="s">
        <v>1333</v>
      </c>
      <c r="E114" s="347" t="s">
        <v>1350</v>
      </c>
      <c r="F114" s="347" t="s">
        <v>1351</v>
      </c>
    </row>
    <row r="115" spans="1:6" x14ac:dyDescent="0.2">
      <c r="A115" s="347" t="s">
        <v>1352</v>
      </c>
      <c r="B115" s="347" t="s">
        <v>1353</v>
      </c>
      <c r="C115" s="347" t="s">
        <v>1353</v>
      </c>
      <c r="D115" s="347" t="s">
        <v>1353</v>
      </c>
      <c r="E115" s="347" t="s">
        <v>1353</v>
      </c>
      <c r="F115" s="347" t="s">
        <v>1353</v>
      </c>
    </row>
    <row r="116" spans="1:6" x14ac:dyDescent="0.2">
      <c r="A116" s="347" t="s">
        <v>1354</v>
      </c>
      <c r="B116" s="347" t="s">
        <v>1330</v>
      </c>
      <c r="C116" s="347" t="s">
        <v>1330</v>
      </c>
      <c r="D116" s="347" t="s">
        <v>1355</v>
      </c>
      <c r="E116" s="347" t="s">
        <v>1356</v>
      </c>
      <c r="F116" s="347" t="s">
        <v>1357</v>
      </c>
    </row>
    <row r="117" spans="1:6" x14ac:dyDescent="0.2">
      <c r="A117" s="347" t="s">
        <v>1358</v>
      </c>
      <c r="B117" s="347" t="s">
        <v>1359</v>
      </c>
      <c r="C117" s="347" t="s">
        <v>1359</v>
      </c>
      <c r="D117" s="347" t="s">
        <v>1359</v>
      </c>
      <c r="E117" s="347" t="s">
        <v>1359</v>
      </c>
      <c r="F117" s="347" t="s">
        <v>1359</v>
      </c>
    </row>
    <row r="118" spans="1:6" x14ac:dyDescent="0.2">
      <c r="A118" s="347" t="s">
        <v>1360</v>
      </c>
      <c r="B118" s="347" t="s">
        <v>1361</v>
      </c>
      <c r="C118" s="347" t="s">
        <v>1361</v>
      </c>
      <c r="D118" s="347" t="s">
        <v>1361</v>
      </c>
      <c r="E118" s="347" t="s">
        <v>1362</v>
      </c>
      <c r="F118" s="347" t="s">
        <v>1362</v>
      </c>
    </row>
    <row r="119" spans="1:6" x14ac:dyDescent="0.2">
      <c r="A119" s="347" t="s">
        <v>1363</v>
      </c>
      <c r="B119" s="347" t="s">
        <v>1364</v>
      </c>
      <c r="C119" s="347" t="s">
        <v>1364</v>
      </c>
      <c r="D119" s="347" t="s">
        <v>1364</v>
      </c>
      <c r="E119" s="347" t="s">
        <v>1364</v>
      </c>
      <c r="F119" s="347" t="s">
        <v>1364</v>
      </c>
    </row>
    <row r="120" spans="1:6" x14ac:dyDescent="0.2">
      <c r="A120" s="347" t="s">
        <v>1365</v>
      </c>
      <c r="B120" s="347" t="s">
        <v>1333</v>
      </c>
      <c r="C120" s="347" t="s">
        <v>1333</v>
      </c>
      <c r="D120" s="347" t="s">
        <v>1333</v>
      </c>
      <c r="E120" s="347" t="s">
        <v>1350</v>
      </c>
      <c r="F120" s="347" t="s">
        <v>1350</v>
      </c>
    </row>
    <row r="121" spans="1:6" x14ac:dyDescent="0.2">
      <c r="A121" s="347" t="s">
        <v>1366</v>
      </c>
      <c r="B121" s="347" t="s">
        <v>1367</v>
      </c>
      <c r="C121" s="347" t="s">
        <v>1367</v>
      </c>
      <c r="D121" s="347" t="s">
        <v>1367</v>
      </c>
      <c r="E121" s="347" t="s">
        <v>1359</v>
      </c>
      <c r="F121" s="347" t="s">
        <v>1353</v>
      </c>
    </row>
    <row r="122" spans="1:6" x14ac:dyDescent="0.2">
      <c r="A122" s="347" t="s">
        <v>1368</v>
      </c>
      <c r="B122" s="347" t="s">
        <v>1369</v>
      </c>
      <c r="C122" s="347" t="s">
        <v>1369</v>
      </c>
      <c r="D122" s="347" t="s">
        <v>1341</v>
      </c>
      <c r="E122" s="347" t="s">
        <v>1341</v>
      </c>
      <c r="F122" s="347" t="s">
        <v>1341</v>
      </c>
    </row>
    <row r="123" spans="1:6" x14ac:dyDescent="0.2">
      <c r="A123" s="347" t="s">
        <v>1370</v>
      </c>
      <c r="B123" s="347" t="s">
        <v>1371</v>
      </c>
      <c r="C123" s="347" t="s">
        <v>1371</v>
      </c>
      <c r="D123" s="347" t="s">
        <v>1372</v>
      </c>
      <c r="E123" s="347" t="s">
        <v>1372</v>
      </c>
      <c r="F123" s="347" t="s">
        <v>1372</v>
      </c>
    </row>
    <row r="124" spans="1:6" x14ac:dyDescent="0.2">
      <c r="A124" s="347" t="s">
        <v>1373</v>
      </c>
      <c r="B124" s="347" t="s">
        <v>1374</v>
      </c>
      <c r="C124" s="347" t="s">
        <v>1375</v>
      </c>
      <c r="D124" s="347" t="s">
        <v>1376</v>
      </c>
      <c r="E124" s="347" t="s">
        <v>1377</v>
      </c>
      <c r="F124" s="347" t="s">
        <v>1378</v>
      </c>
    </row>
    <row r="125" spans="1:6" x14ac:dyDescent="0.2">
      <c r="A125" s="347" t="s">
        <v>1379</v>
      </c>
      <c r="B125" s="347" t="s">
        <v>1341</v>
      </c>
      <c r="C125" s="347" t="s">
        <v>1341</v>
      </c>
      <c r="D125" s="347" t="s">
        <v>1341</v>
      </c>
      <c r="E125" s="347" t="s">
        <v>1341</v>
      </c>
      <c r="F125" s="347" t="s">
        <v>1341</v>
      </c>
    </row>
    <row r="126" spans="1:6" x14ac:dyDescent="0.2">
      <c r="A126" s="347" t="s">
        <v>1380</v>
      </c>
      <c r="B126" s="347" t="s">
        <v>1381</v>
      </c>
      <c r="C126" s="347" t="s">
        <v>1381</v>
      </c>
      <c r="D126" s="347" t="s">
        <v>1381</v>
      </c>
      <c r="E126" s="347" t="s">
        <v>1381</v>
      </c>
      <c r="F126" s="347" t="s">
        <v>1381</v>
      </c>
    </row>
    <row r="127" spans="1:6" x14ac:dyDescent="0.2">
      <c r="A127" s="347" t="s">
        <v>1382</v>
      </c>
      <c r="B127" s="347" t="s">
        <v>1364</v>
      </c>
      <c r="C127" s="347" t="s">
        <v>1364</v>
      </c>
      <c r="D127" s="347" t="s">
        <v>1364</v>
      </c>
      <c r="E127" s="347" t="s">
        <v>1364</v>
      </c>
      <c r="F127" s="347" t="s">
        <v>1364</v>
      </c>
    </row>
    <row r="128" spans="1:6" x14ac:dyDescent="0.2">
      <c r="A128" s="347" t="s">
        <v>1383</v>
      </c>
      <c r="B128" s="347" t="s">
        <v>1384</v>
      </c>
      <c r="C128" s="347" t="s">
        <v>1384</v>
      </c>
      <c r="D128" s="347" t="s">
        <v>1385</v>
      </c>
      <c r="E128" s="347" t="s">
        <v>1386</v>
      </c>
      <c r="F128" s="347" t="s">
        <v>1387</v>
      </c>
    </row>
    <row r="129" spans="1:6" x14ac:dyDescent="0.2">
      <c r="A129" s="347" t="s">
        <v>1388</v>
      </c>
      <c r="B129" s="347" t="s">
        <v>1329</v>
      </c>
      <c r="C129" s="347" t="s">
        <v>1329</v>
      </c>
      <c r="D129" s="347" t="s">
        <v>1329</v>
      </c>
      <c r="E129" s="347" t="s">
        <v>1329</v>
      </c>
      <c r="F129" s="347" t="s">
        <v>1329</v>
      </c>
    </row>
    <row r="130" spans="1:6" x14ac:dyDescent="0.2">
      <c r="A130" s="347" t="s">
        <v>1389</v>
      </c>
      <c r="B130" s="347" t="s">
        <v>1390</v>
      </c>
      <c r="C130" s="347" t="s">
        <v>1390</v>
      </c>
      <c r="D130" s="347" t="s">
        <v>1390</v>
      </c>
      <c r="E130" s="347" t="s">
        <v>1390</v>
      </c>
      <c r="F130" s="347" t="s">
        <v>1390</v>
      </c>
    </row>
    <row r="131" spans="1:6" x14ac:dyDescent="0.2">
      <c r="A131" s="347" t="s">
        <v>1391</v>
      </c>
      <c r="B131" s="347" t="s">
        <v>1392</v>
      </c>
      <c r="C131" s="347" t="s">
        <v>1392</v>
      </c>
      <c r="D131" s="347" t="s">
        <v>1392</v>
      </c>
      <c r="E131" s="347" t="s">
        <v>1392</v>
      </c>
      <c r="F131" s="347" t="s">
        <v>1392</v>
      </c>
    </row>
    <row r="132" spans="1:6" x14ac:dyDescent="0.2">
      <c r="A132" s="347" t="s">
        <v>1393</v>
      </c>
      <c r="B132" s="347" t="s">
        <v>1394</v>
      </c>
      <c r="C132" s="347" t="s">
        <v>1394</v>
      </c>
      <c r="D132" s="347" t="s">
        <v>1394</v>
      </c>
      <c r="E132" s="347" t="s">
        <v>1394</v>
      </c>
      <c r="F132" s="347" t="s">
        <v>1394</v>
      </c>
    </row>
    <row r="133" spans="1:6" x14ac:dyDescent="0.2">
      <c r="A133" s="347" t="s">
        <v>1395</v>
      </c>
      <c r="B133" s="347" t="s">
        <v>1396</v>
      </c>
      <c r="C133" s="347" t="s">
        <v>1396</v>
      </c>
      <c r="D133" s="347" t="s">
        <v>1396</v>
      </c>
      <c r="E133" s="347" t="s">
        <v>1396</v>
      </c>
      <c r="F133" s="347" t="s">
        <v>1396</v>
      </c>
    </row>
    <row r="134" spans="1:6" x14ac:dyDescent="0.2">
      <c r="A134" s="347" t="s">
        <v>1397</v>
      </c>
      <c r="B134" s="347" t="s">
        <v>1398</v>
      </c>
      <c r="C134" s="347" t="s">
        <v>1398</v>
      </c>
      <c r="D134" s="347" t="s">
        <v>1398</v>
      </c>
      <c r="E134" s="347" t="s">
        <v>1398</v>
      </c>
      <c r="F134" s="347" t="s">
        <v>1398</v>
      </c>
    </row>
    <row r="135" spans="1:6" x14ac:dyDescent="0.2">
      <c r="A135" s="347" t="s">
        <v>1399</v>
      </c>
      <c r="B135" s="347" t="s">
        <v>1400</v>
      </c>
      <c r="C135" s="347" t="s">
        <v>1400</v>
      </c>
      <c r="D135" s="347" t="s">
        <v>1400</v>
      </c>
      <c r="E135" s="347" t="s">
        <v>1400</v>
      </c>
      <c r="F135" s="347" t="s">
        <v>1400</v>
      </c>
    </row>
    <row r="136" spans="1:6" x14ac:dyDescent="0.2">
      <c r="A136" s="347" t="s">
        <v>1401</v>
      </c>
      <c r="B136" s="347" t="s">
        <v>1341</v>
      </c>
      <c r="C136" s="347" t="s">
        <v>1341</v>
      </c>
      <c r="D136" s="347" t="s">
        <v>1381</v>
      </c>
      <c r="E136" s="347" t="s">
        <v>1381</v>
      </c>
      <c r="F136" s="347" t="s">
        <v>1381</v>
      </c>
    </row>
  </sheetData>
  <mergeCells count="1">
    <mergeCell ref="A7:F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5</vt:i4>
      </vt:variant>
    </vt:vector>
  </HeadingPairs>
  <TitlesOfParts>
    <vt:vector size="14" baseType="lpstr">
      <vt:lpstr>identificatie</vt:lpstr>
      <vt:lpstr>activiteiten</vt:lpstr>
      <vt:lpstr>activiteiten-samenv</vt:lpstr>
      <vt:lpstr>personeel en medewerkers</vt:lpstr>
      <vt:lpstr>personeel-medew-samenv</vt:lpstr>
      <vt:lpstr>individuen-resultatenrekening</vt:lpstr>
      <vt:lpstr>organisaties-resultatenrekening</vt:lpstr>
      <vt:lpstr>organisaties - balans</vt:lpstr>
      <vt:lpstr>toelichting</vt:lpstr>
      <vt:lpstr>activiteiten!Afdrukbereik</vt:lpstr>
      <vt:lpstr>'organisaties - balans'!Afdrukbereik</vt:lpstr>
      <vt:lpstr>'organisaties-resultatenrekening'!Afdrukbereik</vt:lpstr>
      <vt:lpstr>'personeel en medewerkers'!Afdrukbereik</vt:lpstr>
      <vt:lpstr>activiteiten!Criteria</vt:lpstr>
    </vt:vector>
  </TitlesOfParts>
  <Company>MVG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van houtte</dc:creator>
  <cp:lastModifiedBy>Mattias</cp:lastModifiedBy>
  <cp:lastPrinted>2015-09-29T08:12:36Z</cp:lastPrinted>
  <dcterms:created xsi:type="dcterms:W3CDTF">2009-05-06T08:29:42Z</dcterms:created>
  <dcterms:modified xsi:type="dcterms:W3CDTF">2015-10-01T12:57:55Z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